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Administrativa avd\STYRDOKUMENT för Publicering\Författningssamling KL 8_13\Taxor\"/>
    </mc:Choice>
  </mc:AlternateContent>
  <bookViews>
    <workbookView xWindow="0" yWindow="0" windowWidth="28800" windowHeight="14610" tabRatio="927"/>
  </bookViews>
  <sheets>
    <sheet name="Generella uppgifter" sheetId="112" r:id="rId1"/>
    <sheet name="Taxetabeller" sheetId="85" r:id="rId2"/>
    <sheet name="Tillsyn LSO" sheetId="24" r:id="rId3"/>
    <sheet name="Tillsyn LBE" sheetId="130" r:id="rId4"/>
    <sheet name="Samordnad Tillsyn LSO och LBE" sheetId="128" r:id="rId5"/>
    <sheet name="Tillstånd LBE" sheetId="86" r:id="rId6"/>
  </sheets>
  <definedNames>
    <definedName name="TimKostLBE">'Generella uppgifter'!$C$9</definedName>
    <definedName name="TimKostLSO">'Generella uppgifter'!$C$7</definedName>
    <definedName name="_xlnm.Print_Area" localSheetId="0">'Generella uppgifter'!$A$1:$E$11</definedName>
    <definedName name="_xlnm.Print_Area" localSheetId="5">'Tillstånd LBE'!$A$1:$K$32</definedName>
    <definedName name="_xlnm.Print_Area" localSheetId="3">'Tillsyn LBE'!$A$1:$K$17</definedName>
    <definedName name="_xlnm.Print_Area" localSheetId="2">'Tillsyn LSO'!$A$1:$L$20</definedName>
    <definedName name="_xlnm.Print_Titles" localSheetId="1">Taxetabeller!$1:$3</definedName>
  </definedNames>
  <calcPr calcId="162913"/>
</workbook>
</file>

<file path=xl/calcChain.xml><?xml version="1.0" encoding="utf-8"?>
<calcChain xmlns="http://schemas.openxmlformats.org/spreadsheetml/2006/main">
  <c r="B21" i="85" l="1"/>
  <c r="L19" i="24"/>
  <c r="E21" i="85" s="1"/>
  <c r="C21" i="85"/>
  <c r="C33" i="85" l="1"/>
  <c r="B33" i="85"/>
  <c r="J26" i="128"/>
  <c r="I26" i="128"/>
  <c r="H26" i="128"/>
  <c r="G26" i="128"/>
  <c r="F26" i="128"/>
  <c r="K26" i="128" s="1"/>
  <c r="L26" i="128" s="1"/>
  <c r="E64" i="85" s="1"/>
  <c r="E26" i="128"/>
  <c r="C26" i="128"/>
  <c r="C64" i="85" s="1"/>
  <c r="D91" i="85"/>
  <c r="D90" i="85"/>
  <c r="C90" i="85"/>
  <c r="B90" i="85"/>
  <c r="B92" i="85"/>
  <c r="D92" i="85"/>
  <c r="D93" i="85"/>
  <c r="H24" i="86"/>
  <c r="J24" i="86" s="1"/>
  <c r="E91" i="85" s="1"/>
  <c r="H23" i="86"/>
  <c r="J23" i="86" s="1"/>
  <c r="E90" i="85" s="1"/>
  <c r="I24" i="86"/>
  <c r="K24" i="86" s="1"/>
  <c r="F91" i="85" s="1"/>
  <c r="I23" i="86"/>
  <c r="K23" i="86" s="1"/>
  <c r="F90" i="85" s="1"/>
  <c r="I20" i="128"/>
  <c r="I21" i="128"/>
  <c r="I22" i="128"/>
  <c r="I23" i="128"/>
  <c r="I24" i="128"/>
  <c r="I25" i="128"/>
  <c r="I27" i="128"/>
  <c r="I28" i="128"/>
  <c r="I29" i="128"/>
  <c r="I30" i="128"/>
  <c r="I31" i="128"/>
  <c r="I19" i="128"/>
  <c r="I6" i="128"/>
  <c r="I7" i="128"/>
  <c r="I8" i="128"/>
  <c r="I9" i="128"/>
  <c r="I10" i="128"/>
  <c r="I11" i="128"/>
  <c r="I12" i="128"/>
  <c r="I13" i="128"/>
  <c r="I14" i="128"/>
  <c r="I15" i="128"/>
  <c r="I16" i="128"/>
  <c r="I17" i="128"/>
  <c r="I18" i="128"/>
  <c r="I5" i="128"/>
  <c r="H20" i="128"/>
  <c r="H21" i="128"/>
  <c r="H22" i="128"/>
  <c r="H23" i="128"/>
  <c r="H24" i="128"/>
  <c r="H25" i="128"/>
  <c r="H27" i="128"/>
  <c r="H28" i="128"/>
  <c r="H29" i="128"/>
  <c r="H30" i="128"/>
  <c r="H31" i="128"/>
  <c r="H19" i="128"/>
  <c r="F22" i="128"/>
  <c r="F23" i="128"/>
  <c r="F24" i="128"/>
  <c r="F25" i="128"/>
  <c r="F27" i="128"/>
  <c r="F28" i="128"/>
  <c r="F29" i="128"/>
  <c r="F30" i="128"/>
  <c r="F31" i="128"/>
  <c r="F21" i="128"/>
  <c r="F20" i="128"/>
  <c r="F19" i="128"/>
  <c r="J12" i="130"/>
  <c r="K12" i="130" s="1"/>
  <c r="E33" i="85" s="1"/>
  <c r="B13" i="130"/>
  <c r="B14" i="130" s="1"/>
  <c r="B15" i="130" s="1"/>
  <c r="B16" i="130" s="1"/>
  <c r="B17" i="130" s="1"/>
  <c r="K19" i="24"/>
  <c r="J12" i="128" l="1"/>
  <c r="H12" i="128"/>
  <c r="G12" i="128"/>
  <c r="F12" i="128"/>
  <c r="E12" i="128"/>
  <c r="D12" i="128"/>
  <c r="D49" i="85" s="1"/>
  <c r="C12" i="128"/>
  <c r="C49" i="85" s="1"/>
  <c r="B12" i="128"/>
  <c r="B49" i="85" s="1"/>
  <c r="J8" i="128"/>
  <c r="H8" i="128"/>
  <c r="G8" i="128"/>
  <c r="F8" i="128"/>
  <c r="E8" i="128"/>
  <c r="D8" i="128"/>
  <c r="D45" i="85" s="1"/>
  <c r="C8" i="128"/>
  <c r="C45" i="85" s="1"/>
  <c r="B8" i="128"/>
  <c r="B45" i="85" s="1"/>
  <c r="D14" i="85"/>
  <c r="C14" i="85"/>
  <c r="B14" i="85"/>
  <c r="D10" i="85"/>
  <c r="C10" i="85"/>
  <c r="B10" i="85"/>
  <c r="K8" i="24"/>
  <c r="L8" i="24" s="1"/>
  <c r="E10" i="85" s="1"/>
  <c r="K12" i="24"/>
  <c r="L12" i="24" s="1"/>
  <c r="E14" i="85" s="1"/>
  <c r="K8" i="128" l="1"/>
  <c r="L8" i="128" s="1"/>
  <c r="E45" i="85" s="1"/>
  <c r="K12" i="128"/>
  <c r="L12" i="128" s="1"/>
  <c r="E49" i="85" s="1"/>
  <c r="G20" i="128"/>
  <c r="G21" i="128"/>
  <c r="G22" i="128"/>
  <c r="G23" i="128"/>
  <c r="G24" i="128"/>
  <c r="G25" i="128"/>
  <c r="G27" i="128"/>
  <c r="G28" i="128"/>
  <c r="G29" i="128"/>
  <c r="G30" i="128"/>
  <c r="G31" i="128"/>
  <c r="G19" i="128"/>
  <c r="D78" i="85" l="1"/>
  <c r="D79" i="85"/>
  <c r="D80" i="85"/>
  <c r="D81" i="85"/>
  <c r="D82" i="85"/>
  <c r="D83" i="85"/>
  <c r="D84" i="85"/>
  <c r="D85" i="85"/>
  <c r="D86" i="85"/>
  <c r="D87" i="85"/>
  <c r="D88" i="85"/>
  <c r="D89" i="85"/>
  <c r="D94" i="85"/>
  <c r="D95" i="85"/>
  <c r="D96" i="85"/>
  <c r="D97" i="85"/>
  <c r="D98" i="85"/>
  <c r="D99" i="85"/>
  <c r="F8" i="85"/>
  <c r="F22" i="85"/>
  <c r="C8" i="85"/>
  <c r="D77" i="85"/>
  <c r="D76" i="85"/>
  <c r="F71" i="85"/>
  <c r="E71" i="85"/>
  <c r="H7" i="86" l="1"/>
  <c r="J7" i="86" s="1"/>
  <c r="E74" i="85" s="1"/>
  <c r="I7" i="86"/>
  <c r="K7" i="86" s="1"/>
  <c r="F74" i="85" s="1"/>
  <c r="H8" i="86"/>
  <c r="J8" i="86" s="1"/>
  <c r="E75" i="85" s="1"/>
  <c r="I8" i="86"/>
  <c r="K8" i="86" s="1"/>
  <c r="F75" i="85" s="1"/>
  <c r="H9" i="86"/>
  <c r="I9" i="86"/>
  <c r="K9" i="86" s="1"/>
  <c r="F76" i="85" s="1"/>
  <c r="J9" i="86"/>
  <c r="E76" i="85" s="1"/>
  <c r="H10" i="86"/>
  <c r="J10" i="86" s="1"/>
  <c r="E77" i="85" s="1"/>
  <c r="I10" i="86"/>
  <c r="K10" i="86" s="1"/>
  <c r="F77" i="85" s="1"/>
  <c r="H11" i="86"/>
  <c r="J11" i="86" s="1"/>
  <c r="E78" i="85" s="1"/>
  <c r="I11" i="86"/>
  <c r="K11" i="86" s="1"/>
  <c r="F78" i="85" s="1"/>
  <c r="H12" i="86"/>
  <c r="J12" i="86" s="1"/>
  <c r="E79" i="85" s="1"/>
  <c r="I12" i="86"/>
  <c r="K12" i="86" s="1"/>
  <c r="F79" i="85" s="1"/>
  <c r="H13" i="86"/>
  <c r="J13" i="86" s="1"/>
  <c r="E80" i="85" s="1"/>
  <c r="I13" i="86"/>
  <c r="K13" i="86" s="1"/>
  <c r="F80" i="85" s="1"/>
  <c r="H14" i="86"/>
  <c r="J14" i="86" s="1"/>
  <c r="E81" i="85" s="1"/>
  <c r="I14" i="86"/>
  <c r="K14" i="86" s="1"/>
  <c r="F81" i="85" s="1"/>
  <c r="H15" i="86"/>
  <c r="J15" i="86" s="1"/>
  <c r="E82" i="85" s="1"/>
  <c r="I15" i="86"/>
  <c r="K15" i="86" s="1"/>
  <c r="F82" i="85" s="1"/>
  <c r="H16" i="86"/>
  <c r="J16" i="86" s="1"/>
  <c r="E83" i="85" s="1"/>
  <c r="I16" i="86"/>
  <c r="K16" i="86" s="1"/>
  <c r="F83" i="85" s="1"/>
  <c r="H17" i="86"/>
  <c r="J17" i="86" s="1"/>
  <c r="E84" i="85" s="1"/>
  <c r="I17" i="86"/>
  <c r="K17" i="86" s="1"/>
  <c r="F84" i="85" s="1"/>
  <c r="H18" i="86"/>
  <c r="J18" i="86" s="1"/>
  <c r="E85" i="85" s="1"/>
  <c r="I18" i="86"/>
  <c r="K18" i="86" s="1"/>
  <c r="F85" i="85" s="1"/>
  <c r="H19" i="86"/>
  <c r="J19" i="86" s="1"/>
  <c r="E86" i="85" s="1"/>
  <c r="I19" i="86"/>
  <c r="K19" i="86" s="1"/>
  <c r="F86" i="85" s="1"/>
  <c r="H20" i="86"/>
  <c r="J20" i="86" s="1"/>
  <c r="E87" i="85" s="1"/>
  <c r="I20" i="86"/>
  <c r="K20" i="86" s="1"/>
  <c r="F87" i="85" s="1"/>
  <c r="H21" i="86"/>
  <c r="J21" i="86" s="1"/>
  <c r="E88" i="85" s="1"/>
  <c r="I21" i="86"/>
  <c r="K21" i="86" s="1"/>
  <c r="F88" i="85" s="1"/>
  <c r="H22" i="86"/>
  <c r="J22" i="86" s="1"/>
  <c r="E89" i="85" s="1"/>
  <c r="I22" i="86"/>
  <c r="K22" i="86" s="1"/>
  <c r="F89" i="85" s="1"/>
  <c r="H25" i="86"/>
  <c r="J25" i="86" s="1"/>
  <c r="E92" i="85" s="1"/>
  <c r="I25" i="86"/>
  <c r="K25" i="86" s="1"/>
  <c r="F92" i="85" s="1"/>
  <c r="H26" i="86"/>
  <c r="J26" i="86" s="1"/>
  <c r="E93" i="85" s="1"/>
  <c r="I26" i="86"/>
  <c r="K26" i="86" s="1"/>
  <c r="F93" i="85" s="1"/>
  <c r="H27" i="86"/>
  <c r="J27" i="86" s="1"/>
  <c r="E94" i="85" s="1"/>
  <c r="I27" i="86"/>
  <c r="K27" i="86" s="1"/>
  <c r="F94" i="85" s="1"/>
  <c r="H28" i="86"/>
  <c r="J28" i="86" s="1"/>
  <c r="E95" i="85" s="1"/>
  <c r="I28" i="86"/>
  <c r="K28" i="86" s="1"/>
  <c r="F95" i="85" s="1"/>
  <c r="H29" i="86"/>
  <c r="J29" i="86" s="1"/>
  <c r="E96" i="85" s="1"/>
  <c r="I29" i="86"/>
  <c r="K29" i="86" s="1"/>
  <c r="F96" i="85" s="1"/>
  <c r="H30" i="86"/>
  <c r="J30" i="86" s="1"/>
  <c r="E97" i="85" s="1"/>
  <c r="I30" i="86"/>
  <c r="K30" i="86" s="1"/>
  <c r="F97" i="85" s="1"/>
  <c r="H31" i="86"/>
  <c r="J31" i="86" s="1"/>
  <c r="E98" i="85" s="1"/>
  <c r="I31" i="86"/>
  <c r="K31" i="86" s="1"/>
  <c r="F98" i="85" s="1"/>
  <c r="H32" i="86"/>
  <c r="J32" i="86" s="1"/>
  <c r="E99" i="85" s="1"/>
  <c r="I32" i="86"/>
  <c r="K32" i="86" s="1"/>
  <c r="F99" i="85" s="1"/>
  <c r="I6" i="86"/>
  <c r="K6" i="86"/>
  <c r="F73" i="85" s="1"/>
  <c r="H6" i="86"/>
  <c r="J6" i="86" s="1"/>
  <c r="E73" i="85" s="1"/>
  <c r="I5" i="86"/>
  <c r="K5" i="86" s="1"/>
  <c r="F72" i="85" s="1"/>
  <c r="C9" i="86"/>
  <c r="C76" i="85" s="1"/>
  <c r="B28" i="85"/>
  <c r="B27" i="85"/>
  <c r="B26" i="85"/>
  <c r="C28" i="85"/>
  <c r="C29" i="85"/>
  <c r="C30" i="85"/>
  <c r="C31" i="85"/>
  <c r="C32" i="85"/>
  <c r="C34" i="85"/>
  <c r="C35" i="85"/>
  <c r="C36" i="85"/>
  <c r="C37" i="85"/>
  <c r="C38" i="85"/>
  <c r="C27" i="85"/>
  <c r="C26" i="85"/>
  <c r="B74" i="85"/>
  <c r="B75" i="85"/>
  <c r="B76" i="85"/>
  <c r="B78" i="85"/>
  <c r="B80" i="85"/>
  <c r="B82" i="85"/>
  <c r="B84" i="85"/>
  <c r="B86" i="85"/>
  <c r="B88" i="85"/>
  <c r="B94" i="85"/>
  <c r="B96" i="85"/>
  <c r="B98" i="85"/>
  <c r="B73" i="85"/>
  <c r="C74" i="85"/>
  <c r="C75" i="85"/>
  <c r="C11" i="86"/>
  <c r="C78" i="85" s="1"/>
  <c r="C13" i="86"/>
  <c r="C80" i="85" s="1"/>
  <c r="C15" i="86"/>
  <c r="C82" i="85" s="1"/>
  <c r="C17" i="86"/>
  <c r="C84" i="85" s="1"/>
  <c r="C19" i="86"/>
  <c r="C86" i="85" s="1"/>
  <c r="C21" i="86"/>
  <c r="C88" i="85" s="1"/>
  <c r="C25" i="86"/>
  <c r="C92" i="85" s="1"/>
  <c r="C27" i="86"/>
  <c r="C94" i="85" s="1"/>
  <c r="C29" i="86"/>
  <c r="C96" i="85" s="1"/>
  <c r="C31" i="86"/>
  <c r="C98" i="85" s="1"/>
  <c r="C20" i="128"/>
  <c r="E20" i="128"/>
  <c r="J20" i="128"/>
  <c r="C21" i="128"/>
  <c r="E21" i="128"/>
  <c r="J21" i="128"/>
  <c r="C22" i="128"/>
  <c r="E22" i="128"/>
  <c r="J22" i="128"/>
  <c r="C23" i="128"/>
  <c r="E23" i="128"/>
  <c r="J23" i="128"/>
  <c r="C24" i="128"/>
  <c r="E24" i="128"/>
  <c r="J24" i="128"/>
  <c r="C25" i="128"/>
  <c r="E25" i="128"/>
  <c r="J25" i="128"/>
  <c r="C27" i="128"/>
  <c r="E27" i="128"/>
  <c r="J27" i="128"/>
  <c r="C28" i="128"/>
  <c r="E28" i="128"/>
  <c r="J28" i="128"/>
  <c r="C29" i="128"/>
  <c r="C66" i="85" s="1"/>
  <c r="E29" i="128"/>
  <c r="J29" i="128"/>
  <c r="C30" i="128"/>
  <c r="C67" i="85" s="1"/>
  <c r="E30" i="128"/>
  <c r="J30" i="128"/>
  <c r="C31" i="128"/>
  <c r="C68" i="85" s="1"/>
  <c r="E31" i="128"/>
  <c r="J31" i="128"/>
  <c r="C73" i="85"/>
  <c r="J19" i="128"/>
  <c r="E19" i="128"/>
  <c r="C19" i="128"/>
  <c r="C57" i="85" s="1"/>
  <c r="J6" i="130"/>
  <c r="K6" i="130" s="1"/>
  <c r="E27" i="85" s="1"/>
  <c r="J11" i="130"/>
  <c r="K11" i="130" s="1"/>
  <c r="E32" i="85" s="1"/>
  <c r="J13" i="130"/>
  <c r="K13" i="130" s="1"/>
  <c r="E34" i="85" s="1"/>
  <c r="J14" i="130"/>
  <c r="K14" i="130" s="1"/>
  <c r="E35" i="85" s="1"/>
  <c r="J15" i="130"/>
  <c r="K15" i="130" s="1"/>
  <c r="E36" i="85" s="1"/>
  <c r="J16" i="130"/>
  <c r="K16" i="130" s="1"/>
  <c r="E37" i="85" s="1"/>
  <c r="J17" i="130"/>
  <c r="K17" i="130" s="1"/>
  <c r="E38" i="85" s="1"/>
  <c r="K22" i="128" l="1"/>
  <c r="L22" i="128" s="1"/>
  <c r="K28" i="128"/>
  <c r="L28" i="128" s="1"/>
  <c r="K23" i="128"/>
  <c r="L23" i="128" s="1"/>
  <c r="K20" i="128"/>
  <c r="L20" i="128" s="1"/>
  <c r="K27" i="128"/>
  <c r="L27" i="128" s="1"/>
  <c r="K24" i="128"/>
  <c r="L24" i="128" s="1"/>
  <c r="K25" i="128"/>
  <c r="L25" i="128" s="1"/>
  <c r="K21" i="128"/>
  <c r="L21" i="128" s="1"/>
  <c r="K29" i="128"/>
  <c r="L29" i="128" s="1"/>
  <c r="E66" i="85" s="1"/>
  <c r="K31" i="128"/>
  <c r="L31" i="128" s="1"/>
  <c r="E68" i="85" s="1"/>
  <c r="K30" i="128"/>
  <c r="L30" i="128" s="1"/>
  <c r="E67" i="85" s="1"/>
  <c r="B110" i="85"/>
  <c r="E65" i="85" l="1"/>
  <c r="E16" i="128"/>
  <c r="F16" i="128"/>
  <c r="G16" i="128"/>
  <c r="H16" i="128"/>
  <c r="J16" i="128"/>
  <c r="E11" i="128"/>
  <c r="F11" i="128"/>
  <c r="G11" i="128"/>
  <c r="H11" i="128"/>
  <c r="J11" i="128"/>
  <c r="E13" i="128"/>
  <c r="F13" i="128"/>
  <c r="G13" i="128"/>
  <c r="H13" i="128"/>
  <c r="J13" i="128"/>
  <c r="B6" i="128"/>
  <c r="B7" i="128"/>
  <c r="B9" i="128"/>
  <c r="B10" i="128"/>
  <c r="B11" i="128"/>
  <c r="B48" i="85" s="1"/>
  <c r="B13" i="128"/>
  <c r="B50" i="85" s="1"/>
  <c r="B14" i="128"/>
  <c r="B15" i="128"/>
  <c r="B16" i="128"/>
  <c r="B53" i="85" s="1"/>
  <c r="B17" i="128"/>
  <c r="B18" i="128"/>
  <c r="B5" i="128"/>
  <c r="D16" i="128"/>
  <c r="D53" i="85" s="1"/>
  <c r="D17" i="128"/>
  <c r="C16" i="128"/>
  <c r="C53" i="85" s="1"/>
  <c r="D11" i="128"/>
  <c r="D48" i="85" s="1"/>
  <c r="D13" i="128"/>
  <c r="D50" i="85" s="1"/>
  <c r="C11" i="128"/>
  <c r="C48" i="85" s="1"/>
  <c r="C13" i="128"/>
  <c r="C50" i="85" s="1"/>
  <c r="B18" i="85"/>
  <c r="B15" i="85"/>
  <c r="B13" i="85"/>
  <c r="K16" i="24"/>
  <c r="L16" i="24" s="1"/>
  <c r="E18" i="85" s="1"/>
  <c r="K11" i="24"/>
  <c r="L11" i="24" s="1"/>
  <c r="E13" i="85" s="1"/>
  <c r="K13" i="24"/>
  <c r="L13" i="24" s="1"/>
  <c r="E15" i="85" s="1"/>
  <c r="D18" i="85"/>
  <c r="C18" i="85"/>
  <c r="D15" i="85"/>
  <c r="D13" i="85"/>
  <c r="C15" i="85"/>
  <c r="C13" i="85"/>
  <c r="K16" i="128" l="1"/>
  <c r="L16" i="128" s="1"/>
  <c r="E53" i="85" s="1"/>
  <c r="K13" i="128"/>
  <c r="L13" i="128" s="1"/>
  <c r="E50" i="85" s="1"/>
  <c r="K11" i="128"/>
  <c r="L11" i="128" s="1"/>
  <c r="E48" i="85" s="1"/>
  <c r="C58" i="85"/>
  <c r="C59" i="85"/>
  <c r="C60" i="85"/>
  <c r="C61" i="85"/>
  <c r="C62" i="85"/>
  <c r="C63" i="85"/>
  <c r="C65" i="85"/>
  <c r="C7" i="128"/>
  <c r="D7" i="128"/>
  <c r="C9" i="128"/>
  <c r="D9" i="128"/>
  <c r="C10" i="128"/>
  <c r="D10" i="128"/>
  <c r="C14" i="128"/>
  <c r="D14" i="128"/>
  <c r="C15" i="128"/>
  <c r="D15" i="128"/>
  <c r="C17" i="128"/>
  <c r="C18" i="128"/>
  <c r="C6" i="128"/>
  <c r="D6" i="128"/>
  <c r="D5" i="128"/>
  <c r="C5" i="128"/>
  <c r="B58" i="85"/>
  <c r="B59" i="85"/>
  <c r="B60" i="85"/>
  <c r="B61" i="85"/>
  <c r="B62" i="85"/>
  <c r="B63" i="85"/>
  <c r="B57" i="85"/>
  <c r="E7" i="128"/>
  <c r="F7" i="128"/>
  <c r="G7" i="128"/>
  <c r="H7" i="128"/>
  <c r="J7" i="128"/>
  <c r="E9" i="128"/>
  <c r="F9" i="128"/>
  <c r="G9" i="128"/>
  <c r="H9" i="128"/>
  <c r="J9" i="128"/>
  <c r="E10" i="128"/>
  <c r="F10" i="128"/>
  <c r="G10" i="128"/>
  <c r="H10" i="128"/>
  <c r="J10" i="128"/>
  <c r="E14" i="128"/>
  <c r="F14" i="128"/>
  <c r="G14" i="128"/>
  <c r="H14" i="128"/>
  <c r="J14" i="128"/>
  <c r="E15" i="128"/>
  <c r="F15" i="128"/>
  <c r="G15" i="128"/>
  <c r="H15" i="128"/>
  <c r="J15" i="128"/>
  <c r="E17" i="128"/>
  <c r="F17" i="128"/>
  <c r="G17" i="128"/>
  <c r="H17" i="128"/>
  <c r="J17" i="128"/>
  <c r="E18" i="128"/>
  <c r="F18" i="128"/>
  <c r="G18" i="128"/>
  <c r="H18" i="128"/>
  <c r="J18" i="128"/>
  <c r="G6" i="128"/>
  <c r="G5" i="128"/>
  <c r="E6" i="128"/>
  <c r="F6" i="128"/>
  <c r="H6" i="128"/>
  <c r="J6" i="128"/>
  <c r="J5" i="128"/>
  <c r="H5" i="128"/>
  <c r="F5" i="128"/>
  <c r="E5" i="128"/>
  <c r="K15" i="128" l="1"/>
  <c r="L15" i="128" s="1"/>
  <c r="E52" i="85" s="1"/>
  <c r="E62" i="85"/>
  <c r="K6" i="128"/>
  <c r="L6" i="128" s="1"/>
  <c r="E43" i="85" s="1"/>
  <c r="K14" i="128"/>
  <c r="L14" i="128" s="1"/>
  <c r="E51" i="85" s="1"/>
  <c r="K19" i="128"/>
  <c r="L19" i="128" s="1"/>
  <c r="E57" i="85" s="1"/>
  <c r="E61" i="85"/>
  <c r="E58" i="85"/>
  <c r="K18" i="128"/>
  <c r="L18" i="128" s="1"/>
  <c r="E55" i="85" s="1"/>
  <c r="K9" i="128"/>
  <c r="L9" i="128" s="1"/>
  <c r="E46" i="85" s="1"/>
  <c r="E63" i="85"/>
  <c r="E60" i="85"/>
  <c r="E59" i="85"/>
  <c r="K5" i="128"/>
  <c r="L5" i="128" s="1"/>
  <c r="E42" i="85" s="1"/>
  <c r="K17" i="128"/>
  <c r="L17" i="128" s="1"/>
  <c r="E54" i="85" s="1"/>
  <c r="K10" i="128"/>
  <c r="L10" i="128" s="1"/>
  <c r="E47" i="85" s="1"/>
  <c r="K7" i="128"/>
  <c r="L7" i="128" s="1"/>
  <c r="E44" i="85" s="1"/>
  <c r="C72" i="85"/>
  <c r="B72" i="85"/>
  <c r="K5" i="24" l="1"/>
  <c r="B46" i="85"/>
  <c r="B47" i="85"/>
  <c r="B51" i="85"/>
  <c r="B52" i="85"/>
  <c r="B54" i="85"/>
  <c r="B55" i="85"/>
  <c r="B44" i="85"/>
  <c r="B43" i="85"/>
  <c r="B42" i="85"/>
  <c r="J8" i="130"/>
  <c r="K8" i="130" s="1"/>
  <c r="E29" i="85" s="1"/>
  <c r="J9" i="130"/>
  <c r="K9" i="130" s="1"/>
  <c r="E30" i="85" s="1"/>
  <c r="J10" i="130"/>
  <c r="K10" i="130" s="1"/>
  <c r="E31" i="85" s="1"/>
  <c r="J7" i="130"/>
  <c r="K7" i="130" s="1"/>
  <c r="E28" i="85" s="1"/>
  <c r="J5" i="130"/>
  <c r="K5" i="130" s="1"/>
  <c r="E26" i="85" s="1"/>
  <c r="B8" i="130" l="1"/>
  <c r="K9" i="24"/>
  <c r="K10" i="24"/>
  <c r="K14" i="24"/>
  <c r="K15" i="24"/>
  <c r="K17" i="24"/>
  <c r="K18" i="24"/>
  <c r="K20" i="24"/>
  <c r="K7" i="24"/>
  <c r="K6" i="24"/>
  <c r="B9" i="130" l="1"/>
  <c r="B29" i="85"/>
  <c r="C22" i="85"/>
  <c r="B22" i="85"/>
  <c r="L20" i="24"/>
  <c r="E22" i="85" s="1"/>
  <c r="B10" i="130" l="1"/>
  <c r="B30" i="85"/>
  <c r="C55" i="85"/>
  <c r="C46" i="85"/>
  <c r="D46" i="85"/>
  <c r="C47" i="85"/>
  <c r="D47" i="85"/>
  <c r="C51" i="85"/>
  <c r="D51" i="85"/>
  <c r="C52" i="85"/>
  <c r="D52" i="85"/>
  <c r="C54" i="85"/>
  <c r="D54" i="85"/>
  <c r="B11" i="85"/>
  <c r="C11" i="85"/>
  <c r="D11" i="85"/>
  <c r="B12" i="85"/>
  <c r="C12" i="85"/>
  <c r="D12" i="85"/>
  <c r="B16" i="85"/>
  <c r="C16" i="85"/>
  <c r="D16" i="85"/>
  <c r="B17" i="85"/>
  <c r="C17" i="85"/>
  <c r="D17" i="85"/>
  <c r="B19" i="85"/>
  <c r="C19" i="85"/>
  <c r="D19" i="85"/>
  <c r="B20" i="85"/>
  <c r="C20" i="85"/>
  <c r="B9" i="85"/>
  <c r="B8" i="85"/>
  <c r="D9" i="85"/>
  <c r="D8" i="85"/>
  <c r="C9" i="85"/>
  <c r="B11" i="130" l="1"/>
  <c r="B31" i="85"/>
  <c r="L10" i="24"/>
  <c r="L6" i="24"/>
  <c r="B32" i="85" l="1"/>
  <c r="E12" i="85"/>
  <c r="E8" i="85"/>
  <c r="B34" i="85" l="1"/>
  <c r="D43" i="85"/>
  <c r="D44" i="85"/>
  <c r="D42" i="85"/>
  <c r="C44" i="85"/>
  <c r="C43" i="85"/>
  <c r="C42" i="85"/>
  <c r="B7" i="85"/>
  <c r="D7" i="85"/>
  <c r="C7" i="85"/>
  <c r="B35" i="85" l="1"/>
  <c r="H5" i="86"/>
  <c r="J5" i="86" s="1"/>
  <c r="E72" i="85" s="1"/>
  <c r="L18" i="24"/>
  <c r="L17" i="24"/>
  <c r="L15" i="24"/>
  <c r="L14" i="24"/>
  <c r="L9" i="24"/>
  <c r="L7" i="24"/>
  <c r="L5" i="24"/>
  <c r="B36" i="85" l="1"/>
  <c r="E11" i="85"/>
  <c r="E16" i="85"/>
  <c r="E7" i="85"/>
  <c r="E17" i="85"/>
  <c r="E20" i="85"/>
  <c r="E9" i="85"/>
  <c r="E19" i="85"/>
  <c r="B38" i="85" l="1"/>
  <c r="B37" i="85"/>
</calcChain>
</file>

<file path=xl/sharedStrings.xml><?xml version="1.0" encoding="utf-8"?>
<sst xmlns="http://schemas.openxmlformats.org/spreadsheetml/2006/main" count="162" uniqueCount="102">
  <si>
    <t>Start av ärende</t>
  </si>
  <si>
    <t>Tidsuppskattning</t>
  </si>
  <si>
    <t>Ärendetyp</t>
  </si>
  <si>
    <t>Avgift</t>
  </si>
  <si>
    <t>Kommunnamn</t>
  </si>
  <si>
    <t>Datum</t>
  </si>
  <si>
    <t>Upprättad av</t>
  </si>
  <si>
    <t>Gemensamhetsboenden</t>
  </si>
  <si>
    <t>Organisationstillsyn</t>
  </si>
  <si>
    <t>Verksamhetsklass</t>
  </si>
  <si>
    <t>VK3B</t>
  </si>
  <si>
    <t>VK4</t>
  </si>
  <si>
    <t>VK5C+D</t>
  </si>
  <si>
    <t>Summa debiterbar tid</t>
  </si>
  <si>
    <t>Fyrverkeriförsäljning</t>
  </si>
  <si>
    <t>Bensinstation obemannad</t>
  </si>
  <si>
    <t>Bensinstation bemannad</t>
  </si>
  <si>
    <t>Förvaring av explosiv vara mindre omfattning &lt; 60 kg</t>
  </si>
  <si>
    <t>Förvaring av explosiv vara större omfattning ≥60 kg</t>
  </si>
  <si>
    <t>Taxor enligt lagen (2003:778) om skydd mot olyckor (LSO)</t>
  </si>
  <si>
    <t>Taxor enligt lagen (2010:1011) om brandfarliga och explosiva varor (LBE)</t>
  </si>
  <si>
    <t>Handläggningskostnad per timme LSO</t>
  </si>
  <si>
    <t>Handläggningskostnad per timme LBE</t>
  </si>
  <si>
    <t>Verksamhetsklass enligt Boverkets byggregler (BBR)</t>
  </si>
  <si>
    <t>Tillsyn av enskilda förhållanden</t>
  </si>
  <si>
    <t>Avgiften beräknas efter den taxa som gäller när ärendet inkommer/startar.</t>
  </si>
  <si>
    <t>Ärendetyp tillsyn</t>
  </si>
  <si>
    <t>Ärendetyp tillstånd</t>
  </si>
  <si>
    <t>Taxetabeller enligt LSO och LBE</t>
  </si>
  <si>
    <t>VK2A</t>
  </si>
  <si>
    <t>VK1</t>
  </si>
  <si>
    <t>Start av ärende (ej debiterbart LSO)</t>
  </si>
  <si>
    <t>Förberedelse tillsynsbesök</t>
  </si>
  <si>
    <t>Restid</t>
  </si>
  <si>
    <t>Ärendetyp, Tillsyn LBE</t>
  </si>
  <si>
    <t>Ärendetyp, Tillsyn LSO</t>
  </si>
  <si>
    <t>Tillsyn enligt lagen om brandfarliga och explosiva varor (LBE)</t>
  </si>
  <si>
    <t>Tillstånd enligt lagen om brandfarliga och explosiva varor (LBE)</t>
  </si>
  <si>
    <t>Besök</t>
  </si>
  <si>
    <t>Tillsyn enligt lagen om skydd mot olyckor (LSO)</t>
  </si>
  <si>
    <t>Tillsyn enligt lagen om skydd mot olyckor (LSO) och tillsyn enligt lagen om brandfarliga och explosiva varor (LBE)</t>
  </si>
  <si>
    <t>Efterarbete tillsynsbesök</t>
  </si>
  <si>
    <t>Beredning, beslut och avslut av ärende (ej debiterbart LSO)</t>
  </si>
  <si>
    <t>Beredning, beslut och avslut av ärende</t>
  </si>
  <si>
    <t>Tidsuppskattning samordnad tillsyn</t>
  </si>
  <si>
    <r>
      <rPr>
        <b/>
        <sz val="9"/>
        <color theme="1"/>
        <rFont val="Arial"/>
        <family val="2"/>
      </rPr>
      <t>Start av ärende</t>
    </r>
    <r>
      <rPr>
        <sz val="9"/>
        <color theme="1"/>
        <rFont val="Arial"/>
        <family val="2"/>
      </rPr>
      <t xml:space="preserve">
-Registrering
-Upprättande av ärende
-Fördelning av ärende</t>
    </r>
  </si>
  <si>
    <r>
      <rPr>
        <b/>
        <sz val="9"/>
        <color theme="1"/>
        <rFont val="Arial"/>
        <family val="2"/>
      </rPr>
      <t>Avsyning/Efterarbete</t>
    </r>
    <r>
      <rPr>
        <sz val="9"/>
        <color theme="1"/>
        <rFont val="Arial"/>
        <family val="2"/>
      </rPr>
      <t xml:space="preserve">
-Avsyningsbeslut(bevis)
-Kvalitétsgranskning
-Restid</t>
    </r>
  </si>
  <si>
    <t>Taxor enligt lagen (2003:778) om skydd mot olyckor (LSO) och enligt 
lagen (2010:1011) om brandfarliga och explosiva varor (LBE), vid samordnad tillsyn.</t>
  </si>
  <si>
    <t>VK2B + VK2C</t>
  </si>
  <si>
    <t>VK5B</t>
  </si>
  <si>
    <t>VK5A</t>
  </si>
  <si>
    <t>Industrihotell med &lt;3 verksamheter, för tillkommande verksamheter till 0,5 tim/verksamhet. En fastighet (ägare) med flera verksamhetsutövare</t>
  </si>
  <si>
    <t>Samlingslokal &lt;150 personer (med eller utan alkoholförsäljning)</t>
  </si>
  <si>
    <t>Samlingslokal &gt;=150 personer (med eller utan alkoholförsäljning)</t>
  </si>
  <si>
    <t>Mindre hotell (under 9 bäddar/ 5 rum, B&amp;B, pensionat osv.)</t>
  </si>
  <si>
    <t>Hotell med fler verksamheter (konferensanläggning, nattklubb osv.)</t>
  </si>
  <si>
    <t>Vårdmiljöer daglig verksamhet (förskola, nattis osv.)</t>
  </si>
  <si>
    <t>Vårdmiljöer behovsprövade särskilda boenden (LSS, äldreboende osv.)</t>
  </si>
  <si>
    <t>Vårdmiljö hälso- sjukvård och inlåsta personer (sjukhus, fängelse osv.)</t>
  </si>
  <si>
    <t>På förekommen anledning dvs uppdagade brister samt räddningsvägar, garage, bostad, vind, sophus etc. Enbart tillsynsbesökstid kan vara aktuellt att använda i enstaka fall, då används rakt timkostnad för faktisk besökstid.</t>
  </si>
  <si>
    <t>Vid byggnader utformade som Br0 ökar förberedelsetiden med 1tim.</t>
  </si>
  <si>
    <t>Färghandel</t>
  </si>
  <si>
    <t>Restaurang med gasol</t>
  </si>
  <si>
    <t>Industri större hantering - process</t>
  </si>
  <si>
    <t>Lagerverksamhet</t>
  </si>
  <si>
    <t>Fordonsgasstation</t>
  </si>
  <si>
    <t>Lantbruk</t>
  </si>
  <si>
    <t>Avslag</t>
  </si>
  <si>
    <t>Mindre komplettering till befintligt tillstånd</t>
  </si>
  <si>
    <t>Övertagande av befintligt tillstånd</t>
  </si>
  <si>
    <t>Godkännande av föreståndare</t>
  </si>
  <si>
    <t>Nytt</t>
  </si>
  <si>
    <t>Förnyat</t>
  </si>
  <si>
    <r>
      <rPr>
        <b/>
        <sz val="9"/>
        <color theme="1"/>
        <rFont val="Arial"/>
        <family val="2"/>
      </rPr>
      <t>Bereda/Beslut/Avslut av ärende</t>
    </r>
    <r>
      <rPr>
        <sz val="9"/>
        <color theme="1"/>
        <rFont val="Arial"/>
        <family val="2"/>
      </rPr>
      <t xml:space="preserve">
-Inläsning
-Tekniska villkor
-Underhandskontakt
-Platsbesök
-Restid
-Upprätta beslut
-Kvalitétsgranskning
-Beslut om avslut
-Gallra
-Arkivering</t>
    </r>
  </si>
  <si>
    <t>Summa tid med avsyning</t>
  </si>
  <si>
    <t>Summa tid utan avsyning</t>
  </si>
  <si>
    <t>Avgift med avsyning</t>
  </si>
  <si>
    <t>Avgift utan avsyning</t>
  </si>
  <si>
    <t>Om godkännande av föreståndare handläggs i samband med ett tillståndsärende tas ingen avgift ut.</t>
  </si>
  <si>
    <t>Kommentarer</t>
  </si>
  <si>
    <t>För komplicerade tillståndsärende eller för ärende som inte kan kategoriseras in enligt tabellen ovan eller för särskilt tidskrävande ärenden ska individuell tidsberäkning tillämpas. I tidsberäkningen ska den faktiska tiden användas som debiteringsunderlag, dock ska schablontiden på 0,7 timme restid användas. Särskit tidskrävande ärenden är till exempel ärenden som krävt flera besök på plats eller då begäran om kompletterande handlingar gjorts på grund av bristfälliga ansökningshandlingar.</t>
  </si>
  <si>
    <t>Betalas inte avgift vid i fakturan angiven förfallodag utgår dröjsmålsränta enligt räntelagen (1975:635) från förfallodagen tills betalning sker.</t>
  </si>
  <si>
    <t>Avgift enligt denna taxa betalas av den där tillsyn skett eller den som ansökt om tillstånd mot faktura.</t>
  </si>
  <si>
    <t>Taxorna gäller från och med ?? och är exklusive moms. Taxan regleras årligen fr.o.m 2018 med PKV, med oktober som basmånad.</t>
  </si>
  <si>
    <t>Hotell (9 - 30 bäddar, B&amp;B, pensionat osv.)</t>
  </si>
  <si>
    <t>Samlingslokal &lt;30 personer (små butiker, små restauranger)</t>
  </si>
  <si>
    <t>Mindre Industri, kontor, m.m (mindre än 150 personer, mindre än 2500 m2)</t>
  </si>
  <si>
    <t>Större Industri, kontor m.m (mer än 150 personer, mer än 2500 m2)</t>
  </si>
  <si>
    <t>Tillsyn i samband med remiss</t>
  </si>
  <si>
    <t>Hotell (31+ bäddar)</t>
  </si>
  <si>
    <t>Butik</t>
  </si>
  <si>
    <t xml:space="preserve">Industri mindre hantering (verkstad) </t>
  </si>
  <si>
    <t>1 LSO +0,5 LBE</t>
  </si>
  <si>
    <t>Förberedelser för LSO omfattar även delar av LBE-tillsynen</t>
  </si>
  <si>
    <t>1 xLSO + 0,5x LBE</t>
  </si>
  <si>
    <t>LSO-tillsynen omfattar även delar av LBE-tillsynen</t>
  </si>
  <si>
    <t>0,75xLSO + 0,75XLBE</t>
  </si>
  <si>
    <t>Formailia är samma för båda tillsynerna och förs i samma dokument</t>
  </si>
  <si>
    <t>Tillhör form</t>
  </si>
  <si>
    <t>Vimmerby</t>
  </si>
  <si>
    <t>RR</t>
  </si>
  <si>
    <t>Senast ändrad 2019-11-07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</si>
</sst>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r&quot;"/>
    <numFmt numFmtId="165" formatCode="0_j;\-0_j;0_j;@_j"/>
  </numFmts>
  <fonts count="20" x14ac:knownFonts="1">
    <font>
      <sz val="11"/>
      <color theme="1"/>
      <name val="Arial"/>
      <family val="2"/>
    </font>
    <font>
      <sz val="11"/>
      <color theme="1"/>
      <name val="Calibri"/>
      <family val="2"/>
      <scheme val="minor"/>
    </font>
    <font>
      <b/>
      <sz val="9"/>
      <name val="Arial"/>
      <family val="2"/>
    </font>
    <font>
      <sz val="11"/>
      <color theme="1"/>
      <name val="Arial"/>
      <family val="2"/>
    </font>
    <font>
      <u/>
      <sz val="11"/>
      <color theme="10"/>
      <name val="Calibri"/>
      <family val="2"/>
      <scheme val="minor"/>
    </font>
    <font>
      <b/>
      <sz val="12"/>
      <color theme="1"/>
      <name val="Arial"/>
      <family val="2"/>
    </font>
    <font>
      <sz val="9"/>
      <color theme="1"/>
      <name val="Arial"/>
      <family val="2"/>
    </font>
    <font>
      <b/>
      <sz val="9"/>
      <color rgb="FFFF0000"/>
      <name val="Arial"/>
      <family val="2"/>
    </font>
    <font>
      <b/>
      <sz val="9"/>
      <color theme="1"/>
      <name val="Arial"/>
      <family val="2"/>
    </font>
    <font>
      <b/>
      <sz val="11"/>
      <color theme="1"/>
      <name val="Arial"/>
      <family val="2"/>
    </font>
    <font>
      <b/>
      <sz val="10"/>
      <color theme="1"/>
      <name val="Arial"/>
      <family val="2"/>
    </font>
    <font>
      <sz val="11"/>
      <color theme="1"/>
      <name val="Times New Roman"/>
      <family val="1"/>
    </font>
    <font>
      <i/>
      <sz val="8"/>
      <color theme="1"/>
      <name val="Arial"/>
      <family val="2"/>
    </font>
    <font>
      <i/>
      <sz val="11"/>
      <color theme="1"/>
      <name val="Arial"/>
      <family val="2"/>
    </font>
    <font>
      <b/>
      <sz val="20"/>
      <color theme="1"/>
      <name val="Arial"/>
      <family val="2"/>
    </font>
    <font>
      <i/>
      <sz val="6"/>
      <color theme="1"/>
      <name val="Arial"/>
      <family val="2"/>
    </font>
    <font>
      <b/>
      <u/>
      <sz val="9"/>
      <color theme="1"/>
      <name val="Arial"/>
      <family val="2"/>
    </font>
    <font>
      <sz val="10"/>
      <color theme="1"/>
      <name val="Times New Roman"/>
      <family val="1"/>
    </font>
    <font>
      <sz val="10"/>
      <color theme="1"/>
      <name val="Arial"/>
      <family val="2"/>
    </font>
    <font>
      <i/>
      <sz val="10"/>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diagonal/>
    </border>
    <border>
      <left/>
      <right/>
      <top style="thin">
        <color theme="0" tint="-0.34998626667073579"/>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4" fillId="0" borderId="0" applyNumberFormat="0" applyFont="0" applyFill="0" applyBorder="0" applyAlignment="0" applyProtection="0"/>
    <xf numFmtId="0" fontId="5" fillId="2" borderId="1">
      <alignment vertical="top" wrapText="1"/>
    </xf>
    <xf numFmtId="0" fontId="1" fillId="0" borderId="0"/>
  </cellStyleXfs>
  <cellXfs count="195">
    <xf numFmtId="0" fontId="0" fillId="0" borderId="0" xfId="0"/>
    <xf numFmtId="0" fontId="6" fillId="0" borderId="2" xfId="0" applyFont="1" applyFill="1" applyBorder="1" applyAlignment="1" applyProtection="1">
      <alignment horizontal="right" vertical="center" wrapText="1"/>
      <protection locked="0"/>
    </xf>
    <xf numFmtId="164" fontId="2" fillId="2" borderId="2" xfId="0" applyNumberFormat="1" applyFont="1" applyFill="1" applyBorder="1" applyAlignment="1" applyProtection="1">
      <alignment horizontal="right" vertical="center" wrapText="1"/>
    </xf>
    <xf numFmtId="0" fontId="8" fillId="0" borderId="0" xfId="0" applyFont="1" applyAlignment="1">
      <alignment vertical="top"/>
    </xf>
    <xf numFmtId="0" fontId="6" fillId="0" borderId="0" xfId="0" applyFont="1" applyAlignment="1">
      <alignment vertical="top"/>
    </xf>
    <xf numFmtId="0" fontId="6" fillId="0" borderId="0" xfId="0" applyNumberFormat="1" applyFont="1" applyAlignment="1">
      <alignment vertical="top"/>
    </xf>
    <xf numFmtId="0" fontId="2" fillId="2" borderId="1" xfId="0" applyFont="1" applyFill="1" applyBorder="1" applyAlignment="1" applyProtection="1">
      <alignment horizontal="right" vertical="top" wrapText="1"/>
    </xf>
    <xf numFmtId="164" fontId="2" fillId="2" borderId="1" xfId="0" applyNumberFormat="1" applyFont="1" applyFill="1" applyBorder="1" applyAlignment="1" applyProtection="1">
      <alignment horizontal="right" vertical="top" wrapText="1"/>
    </xf>
    <xf numFmtId="0" fontId="10" fillId="3" borderId="10" xfId="0" applyFont="1" applyFill="1" applyBorder="1" applyAlignment="1">
      <alignment vertical="top" wrapText="1"/>
    </xf>
    <xf numFmtId="0" fontId="6" fillId="0" borderId="11" xfId="0" applyFont="1" applyFill="1" applyBorder="1" applyAlignment="1" applyProtection="1">
      <alignment horizontal="right" vertical="center" wrapText="1"/>
      <protection locked="0"/>
    </xf>
    <xf numFmtId="164" fontId="2" fillId="2" borderId="11" xfId="0" applyNumberFormat="1" applyFont="1" applyFill="1" applyBorder="1" applyAlignment="1" applyProtection="1">
      <alignment horizontal="right" vertical="center" wrapText="1"/>
    </xf>
    <xf numFmtId="0" fontId="6" fillId="0" borderId="3" xfId="0" applyNumberFormat="1" applyFont="1" applyBorder="1" applyAlignment="1">
      <alignment horizontal="left" vertical="top" indent="1"/>
    </xf>
    <xf numFmtId="0" fontId="6" fillId="0" borderId="27" xfId="0" applyNumberFormat="1" applyFont="1" applyBorder="1" applyAlignment="1">
      <alignment horizontal="left" vertical="top"/>
    </xf>
    <xf numFmtId="0" fontId="6" fillId="0" borderId="11" xfId="0" applyFont="1" applyBorder="1" applyAlignment="1">
      <alignment horizontal="left" vertical="center" wrapText="1" indent="1"/>
    </xf>
    <xf numFmtId="0" fontId="6" fillId="0" borderId="2" xfId="0" applyFont="1" applyBorder="1" applyAlignment="1">
      <alignment horizontal="left" vertical="center" wrapText="1" indent="1"/>
    </xf>
    <xf numFmtId="4" fontId="2" fillId="2" borderId="11" xfId="0" applyNumberFormat="1" applyFont="1" applyFill="1" applyBorder="1" applyAlignment="1" applyProtection="1">
      <alignment horizontal="right" vertical="center" wrapText="1"/>
    </xf>
    <xf numFmtId="4" fontId="2" fillId="2" borderId="2" xfId="0" applyNumberFormat="1" applyFont="1" applyFill="1" applyBorder="1" applyAlignment="1" applyProtection="1">
      <alignment horizontal="right" vertical="center" wrapText="1"/>
    </xf>
    <xf numFmtId="0" fontId="6" fillId="0" borderId="26" xfId="0" applyFont="1" applyBorder="1" applyAlignment="1">
      <alignment horizontal="left" vertical="center" indent="1"/>
    </xf>
    <xf numFmtId="0" fontId="6" fillId="0" borderId="10" xfId="0" applyFont="1" applyBorder="1" applyAlignment="1">
      <alignment horizontal="left" vertical="center" indent="1"/>
    </xf>
    <xf numFmtId="0" fontId="6" fillId="0" borderId="2" xfId="0" applyFont="1" applyBorder="1" applyAlignment="1">
      <alignment horizontal="left" vertical="center"/>
    </xf>
    <xf numFmtId="0" fontId="6" fillId="0" borderId="0" xfId="0" applyFont="1" applyBorder="1" applyAlignment="1">
      <alignment horizontal="right" vertical="center" indent="1"/>
    </xf>
    <xf numFmtId="0" fontId="6" fillId="0" borderId="0" xfId="0" applyFont="1" applyBorder="1" applyAlignment="1">
      <alignment horizontal="left" vertical="center" indent="1"/>
    </xf>
    <xf numFmtId="0" fontId="6" fillId="0" borderId="0" xfId="0" applyNumberFormat="1" applyFont="1" applyBorder="1" applyAlignment="1">
      <alignment horizontal="left" vertical="top" indent="1"/>
    </xf>
    <xf numFmtId="0" fontId="11" fillId="0" borderId="0" xfId="0" applyFont="1"/>
    <xf numFmtId="4" fontId="2" fillId="0" borderId="0" xfId="0" applyNumberFormat="1" applyFont="1" applyFill="1" applyBorder="1" applyAlignment="1" applyProtection="1">
      <alignment horizontal="right" vertical="center" wrapText="1"/>
    </xf>
    <xf numFmtId="164" fontId="2" fillId="0" borderId="0" xfId="0" applyNumberFormat="1" applyFont="1" applyFill="1" applyBorder="1" applyAlignment="1" applyProtection="1">
      <alignment horizontal="right" vertical="center" wrapText="1"/>
    </xf>
    <xf numFmtId="0" fontId="6" fillId="0" borderId="3" xfId="0" applyFont="1" applyBorder="1" applyAlignment="1">
      <alignment horizontal="left" vertical="center"/>
    </xf>
    <xf numFmtId="0" fontId="6" fillId="0" borderId="7" xfId="0" applyFont="1" applyBorder="1" applyAlignment="1">
      <alignment horizontal="left" vertical="center" indent="1"/>
    </xf>
    <xf numFmtId="0" fontId="8" fillId="3" borderId="3" xfId="0" applyFont="1" applyFill="1" applyBorder="1" applyAlignment="1">
      <alignment horizontal="left" vertical="top" wrapText="1"/>
    </xf>
    <xf numFmtId="0" fontId="6" fillId="0" borderId="9" xfId="0" applyNumberFormat="1" applyFont="1" applyBorder="1" applyAlignment="1">
      <alignment horizontal="left" vertical="top" indent="1"/>
    </xf>
    <xf numFmtId="0" fontId="0" fillId="4" borderId="21" xfId="0" applyFont="1" applyFill="1" applyBorder="1" applyAlignment="1" applyProtection="1">
      <alignment horizontal="right"/>
      <protection locked="0"/>
    </xf>
    <xf numFmtId="14" fontId="0" fillId="4" borderId="21" xfId="0" applyNumberFormat="1" applyFont="1" applyFill="1" applyBorder="1" applyAlignment="1" applyProtection="1">
      <alignment horizontal="right"/>
      <protection locked="0"/>
    </xf>
    <xf numFmtId="164" fontId="0" fillId="0" borderId="2" xfId="0" applyNumberFormat="1" applyFont="1" applyBorder="1" applyProtection="1">
      <protection locked="0"/>
    </xf>
    <xf numFmtId="164" fontId="0" fillId="0" borderId="6" xfId="0" applyNumberFormat="1" applyFont="1" applyBorder="1" applyProtection="1">
      <protection locked="0"/>
    </xf>
    <xf numFmtId="0" fontId="6" fillId="0" borderId="0" xfId="0" applyFont="1" applyFill="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0" xfId="0" applyFont="1" applyFill="1" applyAlignment="1" applyProtection="1">
      <alignment horizontal="right" vertical="top" wrapText="1"/>
    </xf>
    <xf numFmtId="0" fontId="6" fillId="0" borderId="0" xfId="0" applyFont="1" applyAlignment="1" applyProtection="1">
      <alignment horizontal="right" vertical="top" wrapText="1"/>
    </xf>
    <xf numFmtId="0" fontId="0" fillId="5" borderId="13" xfId="0" applyFont="1" applyFill="1" applyBorder="1" applyProtection="1"/>
    <xf numFmtId="0" fontId="0" fillId="5" borderId="14" xfId="0" applyFont="1" applyFill="1" applyBorder="1" applyProtection="1"/>
    <xf numFmtId="0" fontId="0" fillId="5" borderId="15" xfId="0" applyFont="1" applyFill="1" applyBorder="1" applyProtection="1"/>
    <xf numFmtId="0" fontId="0" fillId="0" borderId="0" xfId="0" applyFont="1" applyProtection="1"/>
    <xf numFmtId="0" fontId="0" fillId="5" borderId="16" xfId="0" applyFont="1" applyFill="1" applyBorder="1" applyProtection="1"/>
    <xf numFmtId="0" fontId="0" fillId="5" borderId="17" xfId="0" applyFont="1" applyFill="1" applyBorder="1" applyProtection="1"/>
    <xf numFmtId="0" fontId="0" fillId="5" borderId="0" xfId="0" applyFont="1" applyFill="1" applyBorder="1" applyProtection="1"/>
    <xf numFmtId="0" fontId="9" fillId="5" borderId="16" xfId="0" applyFont="1" applyFill="1" applyBorder="1" applyAlignment="1" applyProtection="1">
      <alignment wrapText="1"/>
    </xf>
    <xf numFmtId="0" fontId="0" fillId="5" borderId="18" xfId="0" applyFont="1" applyFill="1" applyBorder="1" applyProtection="1"/>
    <xf numFmtId="0" fontId="0" fillId="5" borderId="19" xfId="0" applyFont="1" applyFill="1" applyBorder="1" applyProtection="1"/>
    <xf numFmtId="0" fontId="0" fillId="5" borderId="20" xfId="0" applyFont="1" applyFill="1" applyBorder="1" applyProtection="1"/>
    <xf numFmtId="165" fontId="0" fillId="0" borderId="0" xfId="0" applyNumberFormat="1" applyAlignment="1" applyProtection="1">
      <alignment horizontal="right" vertical="center"/>
    </xf>
    <xf numFmtId="0" fontId="0" fillId="0" borderId="0" xfId="0" applyProtection="1"/>
    <xf numFmtId="0" fontId="3" fillId="0" borderId="0" xfId="1" applyFont="1" applyAlignment="1" applyProtection="1">
      <alignment vertical="center"/>
    </xf>
    <xf numFmtId="0" fontId="7" fillId="0" borderId="0" xfId="0" applyFont="1" applyFill="1" applyAlignment="1" applyProtection="1">
      <alignment horizontal="right" vertical="top" wrapText="1"/>
    </xf>
    <xf numFmtId="164" fontId="8" fillId="0" borderId="0" xfId="0" applyNumberFormat="1" applyFont="1" applyAlignment="1" applyProtection="1">
      <alignment horizontal="right" vertical="top" wrapText="1"/>
    </xf>
    <xf numFmtId="0" fontId="6" fillId="0" borderId="0" xfId="0" applyFont="1" applyAlignment="1" applyProtection="1">
      <alignment wrapText="1"/>
    </xf>
    <xf numFmtId="0" fontId="6" fillId="0" borderId="0" xfId="0" applyFont="1" applyAlignment="1" applyProtection="1">
      <alignment vertical="center" wrapText="1"/>
    </xf>
    <xf numFmtId="0" fontId="6" fillId="0" borderId="0" xfId="0" applyFont="1" applyAlignment="1" applyProtection="1">
      <alignment horizontal="right" vertical="center" wrapText="1"/>
    </xf>
    <xf numFmtId="2" fontId="8" fillId="2" borderId="1" xfId="0" applyNumberFormat="1" applyFont="1" applyFill="1" applyBorder="1" applyAlignment="1" applyProtection="1">
      <alignment horizontal="center" vertical="top" wrapText="1"/>
    </xf>
    <xf numFmtId="0" fontId="6" fillId="2" borderId="1" xfId="0" applyFont="1" applyFill="1" applyBorder="1" applyAlignment="1" applyProtection="1">
      <alignment horizontal="right" vertical="top" wrapText="1"/>
    </xf>
    <xf numFmtId="0" fontId="6" fillId="0" borderId="0" xfId="0" applyFont="1" applyAlignment="1" applyProtection="1">
      <alignment horizontal="center" vertical="center" wrapText="1"/>
    </xf>
    <xf numFmtId="165" fontId="6" fillId="0" borderId="11" xfId="0" applyNumberFormat="1" applyFont="1" applyFill="1" applyBorder="1" applyAlignment="1" applyProtection="1">
      <alignment horizontal="right" vertical="center"/>
    </xf>
    <xf numFmtId="0" fontId="6" fillId="0" borderId="11" xfId="0" applyFont="1" applyFill="1" applyBorder="1" applyAlignment="1" applyProtection="1">
      <alignment vertical="center" wrapText="1"/>
    </xf>
    <xf numFmtId="0" fontId="6" fillId="0" borderId="0" xfId="0" applyFont="1" applyFill="1" applyAlignment="1" applyProtection="1">
      <alignment vertical="center" wrapText="1"/>
    </xf>
    <xf numFmtId="165" fontId="6" fillId="0" borderId="2" xfId="0" applyNumberFormat="1" applyFont="1" applyFill="1" applyBorder="1" applyAlignment="1" applyProtection="1">
      <alignment horizontal="right" vertical="center"/>
    </xf>
    <xf numFmtId="0" fontId="6" fillId="0" borderId="2" xfId="0" applyFont="1" applyFill="1" applyBorder="1" applyAlignment="1" applyProtection="1">
      <alignment vertical="center" wrapText="1"/>
    </xf>
    <xf numFmtId="165"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right" vertical="center" wrapText="1"/>
    </xf>
    <xf numFmtId="165" fontId="6" fillId="0" borderId="0" xfId="0" applyNumberFormat="1" applyFont="1" applyFill="1" applyAlignment="1" applyProtection="1">
      <alignment horizontal="right" vertical="center"/>
    </xf>
    <xf numFmtId="0" fontId="6" fillId="0" borderId="0" xfId="0" applyFont="1" applyFill="1" applyAlignment="1" applyProtection="1">
      <alignment horizontal="left" vertical="center" wrapText="1" indent="1"/>
    </xf>
    <xf numFmtId="0" fontId="7" fillId="0" borderId="0" xfId="0" applyFont="1" applyFill="1" applyAlignment="1" applyProtection="1">
      <alignment horizontal="right" vertical="center" wrapText="1"/>
    </xf>
    <xf numFmtId="164" fontId="8" fillId="0" borderId="0" xfId="0" applyNumberFormat="1" applyFont="1" applyFill="1" applyAlignment="1" applyProtection="1">
      <alignment horizontal="right" vertical="center" wrapText="1"/>
    </xf>
    <xf numFmtId="165" fontId="6" fillId="0" borderId="0" xfId="0" applyNumberFormat="1" applyFont="1" applyAlignment="1" applyProtection="1">
      <alignment horizontal="right" vertical="center"/>
    </xf>
    <xf numFmtId="0" fontId="6" fillId="0" borderId="0" xfId="0" applyFont="1" applyAlignment="1" applyProtection="1">
      <alignment horizontal="left" vertical="center" wrapText="1" indent="1"/>
    </xf>
    <xf numFmtId="0" fontId="7" fillId="0" borderId="0" xfId="0" applyFont="1" applyFill="1" applyBorder="1" applyAlignment="1" applyProtection="1">
      <alignment horizontal="right" vertical="center" wrapText="1"/>
    </xf>
    <xf numFmtId="164" fontId="8" fillId="0" borderId="0" xfId="0" applyNumberFormat="1" applyFont="1" applyAlignment="1" applyProtection="1">
      <alignment horizontal="right" vertical="center" wrapText="1"/>
    </xf>
    <xf numFmtId="165" fontId="6" fillId="0" borderId="0" xfId="0" applyNumberFormat="1" applyFont="1" applyAlignment="1" applyProtection="1">
      <alignment horizontal="right"/>
    </xf>
    <xf numFmtId="164" fontId="8" fillId="0" borderId="0" xfId="0" applyNumberFormat="1" applyFont="1" applyFill="1" applyAlignment="1" applyProtection="1">
      <alignment horizontal="right" vertical="top" wrapText="1"/>
    </xf>
    <xf numFmtId="0" fontId="8" fillId="0" borderId="0" xfId="0" applyFont="1" applyAlignment="1" applyProtection="1">
      <alignment horizontal="right" vertical="top" wrapText="1"/>
    </xf>
    <xf numFmtId="0" fontId="6" fillId="0" borderId="0" xfId="0" applyFont="1" applyFill="1" applyAlignment="1" applyProtection="1">
      <alignment wrapText="1"/>
    </xf>
    <xf numFmtId="9" fontId="7" fillId="0" borderId="0" xfId="0" applyNumberFormat="1" applyFont="1" applyFill="1" applyAlignment="1" applyProtection="1">
      <alignment horizontal="right" vertical="top" wrapText="1"/>
    </xf>
    <xf numFmtId="0" fontId="6" fillId="0" borderId="0" xfId="0" applyFont="1" applyAlignment="1" applyProtection="1">
      <alignment vertical="top" wrapText="1"/>
    </xf>
    <xf numFmtId="0" fontId="6" fillId="0" borderId="0" xfId="0" applyFont="1" applyAlignment="1" applyProtection="1">
      <alignment horizontal="left" wrapText="1" indent="1"/>
    </xf>
    <xf numFmtId="0" fontId="6" fillId="0" borderId="0" xfId="0" applyFont="1" applyFill="1" applyAlignment="1" applyProtection="1">
      <alignment horizontal="left" wrapText="1" indent="1"/>
    </xf>
    <xf numFmtId="0" fontId="6" fillId="0" borderId="2" xfId="0" applyFont="1" applyFill="1" applyBorder="1" applyAlignment="1" applyProtection="1">
      <alignment vertical="center"/>
    </xf>
    <xf numFmtId="0" fontId="12" fillId="0" borderId="0" xfId="0" applyFont="1" applyAlignment="1">
      <alignment wrapText="1"/>
    </xf>
    <xf numFmtId="0" fontId="13" fillId="0" borderId="0" xfId="0" applyFont="1" applyAlignment="1">
      <alignment wrapText="1"/>
    </xf>
    <xf numFmtId="0" fontId="6" fillId="0" borderId="10" xfId="0" applyFont="1" applyBorder="1" applyAlignment="1">
      <alignment horizontal="left" vertical="center" wrapText="1" indent="1"/>
    </xf>
    <xf numFmtId="0" fontId="6" fillId="0" borderId="6" xfId="0" applyFont="1" applyFill="1" applyBorder="1" applyAlignment="1" applyProtection="1">
      <alignment vertical="center" wrapText="1"/>
    </xf>
    <xf numFmtId="165" fontId="6" fillId="0" borderId="29" xfId="0" applyNumberFormat="1" applyFont="1" applyFill="1" applyBorder="1" applyAlignment="1" applyProtection="1">
      <alignment horizontal="right" vertical="center"/>
    </xf>
    <xf numFmtId="164" fontId="8" fillId="3" borderId="1" xfId="0" applyNumberFormat="1" applyFont="1" applyFill="1" applyBorder="1" applyAlignment="1">
      <alignment horizontal="right" vertical="center" wrapText="1"/>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8" fillId="3" borderId="24" xfId="0" applyFont="1" applyFill="1" applyBorder="1" applyAlignment="1">
      <alignment vertical="center"/>
    </xf>
    <xf numFmtId="49" fontId="8" fillId="3" borderId="1" xfId="0" applyNumberFormat="1" applyFont="1" applyFill="1" applyBorder="1" applyAlignment="1">
      <alignment horizontal="center" vertical="center" wrapText="1"/>
    </xf>
    <xf numFmtId="0" fontId="8" fillId="3" borderId="24" xfId="0" applyFont="1" applyFill="1" applyBorder="1" applyAlignment="1">
      <alignment horizontal="left" vertical="center" indent="1"/>
    </xf>
    <xf numFmtId="0" fontId="6" fillId="0" borderId="26" xfId="0" applyFont="1" applyBorder="1" applyAlignment="1">
      <alignment horizontal="center" vertical="center"/>
    </xf>
    <xf numFmtId="0" fontId="8" fillId="3" borderId="10" xfId="0" applyFont="1" applyFill="1" applyBorder="1" applyAlignment="1">
      <alignment vertical="top"/>
    </xf>
    <xf numFmtId="0" fontId="8" fillId="3" borderId="3" xfId="0" applyFont="1" applyFill="1" applyBorder="1" applyAlignment="1">
      <alignment vertical="top"/>
    </xf>
    <xf numFmtId="0" fontId="16" fillId="0" borderId="0" xfId="0" applyFont="1" applyAlignment="1">
      <alignment vertical="top"/>
    </xf>
    <xf numFmtId="164" fontId="8" fillId="3" borderId="1" xfId="0" applyNumberFormat="1" applyFont="1" applyFill="1" applyBorder="1" applyAlignment="1">
      <alignment horizontal="left" vertical="center" wrapText="1" indent="1"/>
    </xf>
    <xf numFmtId="0" fontId="8" fillId="3" borderId="10" xfId="0" applyFont="1" applyFill="1" applyBorder="1" applyAlignment="1">
      <alignment horizontal="left" vertical="center" indent="1"/>
    </xf>
    <xf numFmtId="164" fontId="8" fillId="3" borderId="2" xfId="0" applyNumberFormat="1" applyFont="1" applyFill="1" applyBorder="1" applyAlignment="1">
      <alignment horizontal="left" vertical="center" wrapText="1" indent="1"/>
    </xf>
    <xf numFmtId="0" fontId="6" fillId="0" borderId="5" xfId="0" applyFont="1" applyBorder="1" applyAlignment="1">
      <alignment horizontal="left" vertical="center" indent="1"/>
    </xf>
    <xf numFmtId="0" fontId="6" fillId="0" borderId="2" xfId="0" applyFont="1" applyBorder="1" applyAlignment="1">
      <alignment horizontal="left" vertical="center" indent="1"/>
    </xf>
    <xf numFmtId="0" fontId="6" fillId="0" borderId="0" xfId="0" applyNumberFormat="1" applyFont="1" applyAlignment="1">
      <alignment horizontal="right" vertical="top" indent="1"/>
    </xf>
    <xf numFmtId="164" fontId="8" fillId="3" borderId="1" xfId="0" applyNumberFormat="1" applyFont="1" applyFill="1" applyBorder="1" applyAlignment="1">
      <alignment horizontal="right" vertical="center" wrapText="1" indent="1"/>
    </xf>
    <xf numFmtId="164" fontId="6" fillId="0" borderId="11" xfId="0" applyNumberFormat="1" applyFont="1" applyBorder="1" applyAlignment="1">
      <alignment horizontal="right" vertical="center" indent="1"/>
    </xf>
    <xf numFmtId="164" fontId="6" fillId="0" borderId="2" xfId="0" applyNumberFormat="1" applyFont="1" applyBorder="1" applyAlignment="1">
      <alignment horizontal="right" vertical="center" indent="1"/>
    </xf>
    <xf numFmtId="164" fontId="15" fillId="0" borderId="2" xfId="0" applyNumberFormat="1" applyFont="1" applyBorder="1" applyAlignment="1">
      <alignment horizontal="right" vertical="center" wrapText="1" indent="1"/>
    </xf>
    <xf numFmtId="0" fontId="6" fillId="0" borderId="0" xfId="0" applyNumberFormat="1" applyFont="1" applyBorder="1" applyAlignment="1">
      <alignment horizontal="right" vertical="top" indent="1"/>
    </xf>
    <xf numFmtId="0" fontId="11" fillId="0" borderId="0" xfId="0" applyFont="1" applyAlignment="1">
      <alignment horizontal="right" indent="1"/>
    </xf>
    <xf numFmtId="0" fontId="6" fillId="0" borderId="0" xfId="0" applyFont="1" applyAlignment="1">
      <alignment horizontal="right" vertical="top" indent="1"/>
    </xf>
    <xf numFmtId="0" fontId="0" fillId="0" borderId="0" xfId="0" applyAlignment="1">
      <alignment horizontal="right" indent="1"/>
    </xf>
    <xf numFmtId="0" fontId="17" fillId="0" borderId="0" xfId="0" applyFont="1" applyFill="1" applyAlignment="1" applyProtection="1">
      <alignment horizontal="left" vertical="top"/>
      <protection locked="0"/>
    </xf>
    <xf numFmtId="0" fontId="17" fillId="0" borderId="0" xfId="0" applyNumberFormat="1" applyFont="1" applyAlignment="1">
      <alignment horizontal="left" vertical="top"/>
    </xf>
    <xf numFmtId="0" fontId="18" fillId="0" borderId="0" xfId="0" applyNumberFormat="1" applyFont="1" applyAlignment="1">
      <alignment horizontal="right" vertical="top" indent="1"/>
    </xf>
    <xf numFmtId="0" fontId="17" fillId="0" borderId="0" xfId="0" applyFont="1" applyFill="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right" indent="1"/>
    </xf>
    <xf numFmtId="0" fontId="17" fillId="0" borderId="0" xfId="0" applyFont="1" applyAlignment="1">
      <alignment vertical="top" wrapText="1"/>
    </xf>
    <xf numFmtId="0" fontId="6" fillId="0" borderId="30" xfId="0" applyFont="1" applyFill="1" applyBorder="1" applyAlignment="1" applyProtection="1">
      <alignment vertical="center" wrapText="1"/>
    </xf>
    <xf numFmtId="0" fontId="6" fillId="0" borderId="30" xfId="0" applyFont="1" applyFill="1" applyBorder="1" applyAlignment="1" applyProtection="1">
      <alignment horizontal="right" vertical="center" wrapText="1"/>
    </xf>
    <xf numFmtId="4" fontId="2" fillId="2" borderId="30" xfId="0" applyNumberFormat="1" applyFont="1" applyFill="1" applyBorder="1" applyAlignment="1" applyProtection="1">
      <alignment horizontal="right" vertical="center" wrapText="1"/>
    </xf>
    <xf numFmtId="165" fontId="6" fillId="0" borderId="31" xfId="0" applyNumberFormat="1" applyFont="1" applyFill="1" applyBorder="1" applyAlignment="1" applyProtection="1">
      <alignment horizontal="right" vertical="center"/>
    </xf>
    <xf numFmtId="0" fontId="6" fillId="0" borderId="32" xfId="0" applyFont="1" applyFill="1" applyBorder="1" applyAlignment="1" applyProtection="1">
      <alignment vertical="center" wrapText="1"/>
    </xf>
    <xf numFmtId="0" fontId="6" fillId="0" borderId="32" xfId="0" applyFont="1" applyFill="1" applyBorder="1" applyAlignment="1" applyProtection="1">
      <alignment horizontal="right" vertical="center" wrapText="1"/>
    </xf>
    <xf numFmtId="4" fontId="2" fillId="2" borderId="32" xfId="0" applyNumberFormat="1" applyFont="1" applyFill="1" applyBorder="1" applyAlignment="1" applyProtection="1">
      <alignment horizontal="right" vertical="center" wrapText="1"/>
    </xf>
    <xf numFmtId="164" fontId="2" fillId="2" borderId="33" xfId="0" applyNumberFormat="1" applyFont="1" applyFill="1" applyBorder="1" applyAlignment="1" applyProtection="1">
      <alignment horizontal="right" vertical="center" wrapText="1"/>
    </xf>
    <xf numFmtId="165" fontId="6" fillId="0" borderId="34" xfId="0" applyNumberFormat="1" applyFont="1" applyFill="1" applyBorder="1" applyAlignment="1" applyProtection="1">
      <alignment horizontal="right" vertical="center"/>
    </xf>
    <xf numFmtId="164" fontId="2" fillId="2" borderId="35" xfId="0" applyNumberFormat="1" applyFont="1" applyFill="1" applyBorder="1" applyAlignment="1" applyProtection="1">
      <alignment horizontal="right" vertical="center" wrapText="1"/>
    </xf>
    <xf numFmtId="165" fontId="6" fillId="0" borderId="36" xfId="0" applyNumberFormat="1" applyFont="1" applyFill="1" applyBorder="1" applyAlignment="1" applyProtection="1">
      <alignment horizontal="right" vertical="center"/>
    </xf>
    <xf numFmtId="0" fontId="6" fillId="0" borderId="37" xfId="0" applyFont="1" applyFill="1" applyBorder="1" applyAlignment="1" applyProtection="1">
      <alignment vertical="center" wrapText="1"/>
    </xf>
    <xf numFmtId="0" fontId="6" fillId="0" borderId="37" xfId="0" applyFont="1" applyFill="1" applyBorder="1" applyAlignment="1" applyProtection="1">
      <alignment horizontal="right" vertical="center" wrapText="1"/>
    </xf>
    <xf numFmtId="4" fontId="2" fillId="2" borderId="37" xfId="0" applyNumberFormat="1" applyFont="1" applyFill="1" applyBorder="1" applyAlignment="1" applyProtection="1">
      <alignment horizontal="right" vertical="center" wrapText="1"/>
    </xf>
    <xf numFmtId="164" fontId="2" fillId="2" borderId="38" xfId="0" applyNumberFormat="1" applyFont="1" applyFill="1" applyBorder="1" applyAlignment="1" applyProtection="1">
      <alignment horizontal="right" vertical="center" wrapText="1"/>
    </xf>
    <xf numFmtId="0" fontId="6" fillId="0" borderId="30" xfId="0" applyFont="1" applyFill="1" applyBorder="1" applyAlignment="1" applyProtection="1">
      <alignment horizontal="left" vertical="center" wrapText="1"/>
    </xf>
    <xf numFmtId="0" fontId="6" fillId="0" borderId="30" xfId="0" applyFont="1" applyFill="1" applyBorder="1" applyAlignment="1" applyProtection="1">
      <alignment horizontal="right" vertical="center" wrapText="1"/>
      <protection locked="0"/>
    </xf>
    <xf numFmtId="0" fontId="6" fillId="0" borderId="32" xfId="0" applyFont="1" applyFill="1" applyBorder="1" applyAlignment="1" applyProtection="1">
      <alignment horizontal="left" vertical="center" wrapText="1"/>
    </xf>
    <xf numFmtId="0" fontId="6" fillId="0" borderId="32" xfId="0" applyFont="1" applyFill="1" applyBorder="1" applyAlignment="1" applyProtection="1">
      <alignment horizontal="right" vertical="center" wrapText="1"/>
      <protection locked="0"/>
    </xf>
    <xf numFmtId="164" fontId="2" fillId="2" borderId="32" xfId="0" applyNumberFormat="1" applyFont="1" applyFill="1" applyBorder="1" applyAlignment="1" applyProtection="1">
      <alignment horizontal="right" vertical="center" wrapText="1"/>
    </xf>
    <xf numFmtId="0" fontId="6" fillId="0" borderId="37" xfId="0" applyFont="1" applyFill="1" applyBorder="1" applyAlignment="1" applyProtection="1">
      <alignment horizontal="right" vertical="center" wrapText="1"/>
      <protection locked="0"/>
    </xf>
    <xf numFmtId="0" fontId="6" fillId="0" borderId="10" xfId="0" applyFont="1" applyFill="1" applyBorder="1" applyAlignment="1">
      <alignment horizontal="left" vertical="center" indent="1"/>
    </xf>
    <xf numFmtId="164" fontId="6" fillId="0" borderId="2" xfId="0" applyNumberFormat="1" applyFont="1" applyFill="1" applyBorder="1" applyAlignment="1">
      <alignment horizontal="right" vertical="center" indent="1"/>
    </xf>
    <xf numFmtId="164" fontId="6" fillId="0" borderId="11" xfId="0" applyNumberFormat="1" applyFont="1" applyFill="1" applyBorder="1" applyAlignment="1">
      <alignment horizontal="right" vertical="center" indent="1"/>
    </xf>
    <xf numFmtId="0" fontId="6" fillId="0" borderId="10" xfId="0" applyFont="1" applyFill="1" applyBorder="1" applyAlignment="1">
      <alignment horizontal="center" vertical="center"/>
    </xf>
    <xf numFmtId="0" fontId="6" fillId="0" borderId="2" xfId="0" applyFont="1" applyFill="1" applyBorder="1" applyAlignment="1">
      <alignment horizontal="left" vertical="center" indent="1"/>
    </xf>
    <xf numFmtId="0" fontId="6" fillId="0" borderId="10" xfId="0" applyFont="1" applyFill="1" applyBorder="1" applyAlignment="1">
      <alignment horizontal="left" vertical="center" wrapText="1" inden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164" fontId="14" fillId="3" borderId="10" xfId="0" applyNumberFormat="1" applyFont="1" applyFill="1" applyBorder="1" applyAlignment="1">
      <alignment horizontal="left" vertical="center" wrapText="1" indent="1"/>
    </xf>
    <xf numFmtId="164" fontId="14" fillId="3" borderId="12" xfId="0" applyNumberFormat="1" applyFont="1" applyFill="1" applyBorder="1" applyAlignment="1">
      <alignment horizontal="left" vertical="center" wrapText="1" indent="1"/>
    </xf>
    <xf numFmtId="164" fontId="14" fillId="3" borderId="3" xfId="0" applyNumberFormat="1" applyFont="1" applyFill="1" applyBorder="1" applyAlignment="1">
      <alignment horizontal="left" vertical="center" wrapText="1" indent="1"/>
    </xf>
    <xf numFmtId="164" fontId="19" fillId="3" borderId="10" xfId="0" applyNumberFormat="1" applyFont="1" applyFill="1" applyBorder="1" applyAlignment="1">
      <alignment horizontal="right" wrapText="1" indent="1"/>
    </xf>
    <xf numFmtId="164" fontId="19" fillId="3" borderId="12" xfId="0" applyNumberFormat="1" applyFont="1" applyFill="1" applyBorder="1" applyAlignment="1">
      <alignment horizontal="right" wrapText="1" indent="1"/>
    </xf>
    <xf numFmtId="164" fontId="19" fillId="3" borderId="3" xfId="0" applyNumberFormat="1" applyFont="1" applyFill="1" applyBorder="1" applyAlignment="1">
      <alignment horizontal="right" wrapText="1" indent="1"/>
    </xf>
    <xf numFmtId="0" fontId="6" fillId="0" borderId="1" xfId="0" applyFont="1" applyBorder="1" applyAlignment="1">
      <alignment horizontal="left" vertical="center" indent="1"/>
    </xf>
    <xf numFmtId="0" fontId="6" fillId="0" borderId="6" xfId="0" applyFont="1" applyBorder="1" applyAlignment="1">
      <alignment horizontal="left" vertical="center" indent="1"/>
    </xf>
    <xf numFmtId="0" fontId="10" fillId="3" borderId="10" xfId="1" applyFont="1" applyFill="1" applyBorder="1" applyAlignment="1">
      <alignment horizontal="left" vertical="center" wrapText="1"/>
    </xf>
    <xf numFmtId="0" fontId="10" fillId="3" borderId="12" xfId="1" applyFont="1" applyFill="1" applyBorder="1" applyAlignment="1">
      <alignment horizontal="left" vertical="center" wrapText="1"/>
    </xf>
    <xf numFmtId="0" fontId="10" fillId="3" borderId="3" xfId="1" applyFont="1" applyFill="1" applyBorder="1" applyAlignment="1">
      <alignment horizontal="left" vertical="center" wrapText="1"/>
    </xf>
    <xf numFmtId="0" fontId="10" fillId="3" borderId="12" xfId="1" applyFont="1" applyFill="1" applyBorder="1" applyAlignment="1">
      <alignment horizontal="left" vertical="center" wrapText="1" indent="1"/>
    </xf>
    <xf numFmtId="0" fontId="6" fillId="0" borderId="26" xfId="0" applyFont="1" applyBorder="1" applyAlignment="1">
      <alignment horizontal="left" vertical="center" indent="1"/>
    </xf>
    <xf numFmtId="0" fontId="6" fillId="0" borderId="27" xfId="0" applyFont="1" applyBorder="1" applyAlignment="1">
      <alignment horizontal="left" vertical="center" indent="1"/>
    </xf>
    <xf numFmtId="0" fontId="8" fillId="3" borderId="24" xfId="0" applyFont="1" applyFill="1" applyBorder="1" applyAlignment="1">
      <alignment horizontal="left" vertical="center" indent="1"/>
    </xf>
    <xf numFmtId="0" fontId="8" fillId="3" borderId="25" xfId="0" applyFont="1" applyFill="1" applyBorder="1" applyAlignment="1">
      <alignment horizontal="left" vertical="center" inden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17" fillId="0" borderId="0" xfId="0" applyFont="1" applyAlignment="1">
      <alignment horizontal="left" vertical="top" wrapText="1"/>
    </xf>
    <xf numFmtId="0" fontId="0" fillId="0" borderId="0" xfId="0" applyFill="1" applyAlignment="1">
      <alignment horizontal="left" wrapText="1"/>
    </xf>
    <xf numFmtId="0" fontId="17" fillId="0" borderId="0" xfId="0" applyFont="1" applyFill="1" applyAlignment="1" applyProtection="1">
      <alignment horizontal="left" vertical="top" wrapText="1"/>
      <protection locked="0"/>
    </xf>
    <xf numFmtId="2" fontId="8" fillId="2" borderId="1" xfId="0" applyNumberFormat="1" applyFont="1" applyFill="1" applyBorder="1" applyAlignment="1" applyProtection="1">
      <alignment horizontal="center" vertical="top" wrapText="1"/>
    </xf>
    <xf numFmtId="0" fontId="5" fillId="2" borderId="7" xfId="0" applyFont="1" applyFill="1" applyBorder="1" applyAlignment="1" applyProtection="1">
      <alignment horizontal="left" vertical="top"/>
    </xf>
    <xf numFmtId="0" fontId="5" fillId="2" borderId="8" xfId="0" applyFont="1" applyFill="1" applyBorder="1" applyAlignment="1" applyProtection="1">
      <alignment horizontal="left" vertical="top"/>
    </xf>
    <xf numFmtId="0" fontId="5" fillId="2" borderId="9" xfId="0" applyFont="1" applyFill="1" applyBorder="1" applyAlignment="1" applyProtection="1">
      <alignment horizontal="left" vertical="top"/>
    </xf>
    <xf numFmtId="0" fontId="5" fillId="2" borderId="1" xfId="2" applyProtection="1">
      <alignment vertical="top" wrapText="1"/>
    </xf>
    <xf numFmtId="165" fontId="5" fillId="2" borderId="1" xfId="0" applyNumberFormat="1" applyFont="1" applyFill="1" applyBorder="1" applyAlignment="1" applyProtection="1">
      <alignment horizontal="right" vertical="center"/>
    </xf>
    <xf numFmtId="165" fontId="5" fillId="2" borderId="6" xfId="0" applyNumberFormat="1" applyFont="1" applyFill="1" applyBorder="1" applyAlignment="1" applyProtection="1">
      <alignment horizontal="right" vertical="center"/>
    </xf>
    <xf numFmtId="2" fontId="8" fillId="2" borderId="28" xfId="0" applyNumberFormat="1" applyFont="1" applyFill="1" applyBorder="1" applyAlignment="1" applyProtection="1">
      <alignment horizontal="center" vertical="top" wrapText="1"/>
    </xf>
    <xf numFmtId="0" fontId="5" fillId="2" borderId="4" xfId="2" applyBorder="1" applyAlignment="1" applyProtection="1">
      <alignment vertical="top" wrapText="1"/>
    </xf>
    <xf numFmtId="0" fontId="5" fillId="2" borderId="22" xfId="2" applyBorder="1" applyAlignment="1" applyProtection="1">
      <alignment vertical="top" wrapText="1"/>
    </xf>
    <xf numFmtId="0" fontId="5" fillId="2" borderId="23" xfId="2" applyBorder="1" applyAlignment="1" applyProtection="1">
      <alignment vertical="top" wrapText="1"/>
    </xf>
    <xf numFmtId="165" fontId="6" fillId="0" borderId="34" xfId="0" applyNumberFormat="1" applyFont="1" applyFill="1" applyBorder="1" applyAlignment="1" applyProtection="1">
      <alignment horizontal="center" vertical="center"/>
    </xf>
    <xf numFmtId="0" fontId="6" fillId="0" borderId="30"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0" fillId="0" borderId="30" xfId="0" applyBorder="1" applyAlignment="1">
      <alignment horizontal="left" vertical="center" wrapText="1"/>
    </xf>
    <xf numFmtId="165"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top"/>
    </xf>
    <xf numFmtId="0" fontId="5" fillId="3" borderId="9" xfId="0" applyFont="1" applyFill="1" applyBorder="1" applyAlignment="1" applyProtection="1">
      <alignment horizontal="left" vertical="top"/>
    </xf>
    <xf numFmtId="2" fontId="8" fillId="2" borderId="4" xfId="0" applyNumberFormat="1" applyFont="1" applyFill="1" applyBorder="1" applyAlignment="1" applyProtection="1">
      <alignment horizontal="center" vertical="top" wrapText="1"/>
    </xf>
    <xf numFmtId="2" fontId="8" fillId="2" borderId="22" xfId="0" applyNumberFormat="1" applyFont="1" applyFill="1" applyBorder="1" applyAlignment="1" applyProtection="1">
      <alignment horizontal="center" vertical="top" wrapText="1"/>
    </xf>
    <xf numFmtId="2" fontId="8" fillId="2" borderId="23" xfId="0" applyNumberFormat="1" applyFont="1" applyFill="1" applyBorder="1" applyAlignment="1" applyProtection="1">
      <alignment horizontal="center" vertical="top" wrapText="1"/>
    </xf>
  </cellXfs>
  <cellStyles count="4">
    <cellStyle name="Hyperlänk" xfId="1" builtinId="8"/>
    <cellStyle name="Normal" xfId="0" builtinId="0" customBuiltin="1"/>
    <cellStyle name="Normal 4" xfId="3"/>
    <cellStyle name="Tidsuppskattning"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B2:D10"/>
  <sheetViews>
    <sheetView showGridLines="0" tabSelected="1" workbookViewId="0">
      <selection activeCell="C9" sqref="C9"/>
    </sheetView>
  </sheetViews>
  <sheetFormatPr defaultRowHeight="14.25" x14ac:dyDescent="0.2"/>
  <cols>
    <col min="1" max="1" width="2" style="41" customWidth="1"/>
    <col min="2" max="2" width="22.25" style="41" customWidth="1"/>
    <col min="3" max="3" width="22" style="41" customWidth="1"/>
    <col min="4" max="4" width="2.375" style="41" customWidth="1"/>
    <col min="5" max="16384" width="9" style="41"/>
  </cols>
  <sheetData>
    <row r="2" spans="2:4" x14ac:dyDescent="0.2">
      <c r="B2" s="38"/>
      <c r="C2" s="39"/>
      <c r="D2" s="40"/>
    </row>
    <row r="3" spans="2:4" x14ac:dyDescent="0.2">
      <c r="B3" s="42" t="s">
        <v>4</v>
      </c>
      <c r="C3" s="30" t="s">
        <v>99</v>
      </c>
      <c r="D3" s="43"/>
    </row>
    <row r="4" spans="2:4" x14ac:dyDescent="0.2">
      <c r="B4" s="42" t="s">
        <v>5</v>
      </c>
      <c r="C4" s="31">
        <v>43776</v>
      </c>
      <c r="D4" s="43"/>
    </row>
    <row r="5" spans="2:4" x14ac:dyDescent="0.2">
      <c r="B5" s="42" t="s">
        <v>6</v>
      </c>
      <c r="C5" s="30" t="s">
        <v>100</v>
      </c>
      <c r="D5" s="43"/>
    </row>
    <row r="6" spans="2:4" x14ac:dyDescent="0.2">
      <c r="B6" s="42"/>
      <c r="C6" s="44"/>
      <c r="D6" s="43"/>
    </row>
    <row r="7" spans="2:4" ht="30" x14ac:dyDescent="0.25">
      <c r="B7" s="45" t="s">
        <v>21</v>
      </c>
      <c r="C7" s="32">
        <v>1005</v>
      </c>
      <c r="D7" s="43"/>
    </row>
    <row r="8" spans="2:4" x14ac:dyDescent="0.2">
      <c r="B8" s="42"/>
      <c r="C8" s="44"/>
      <c r="D8" s="43"/>
    </row>
    <row r="9" spans="2:4" ht="30" x14ac:dyDescent="0.25">
      <c r="B9" s="45" t="s">
        <v>22</v>
      </c>
      <c r="C9" s="33">
        <v>1005</v>
      </c>
      <c r="D9" s="43"/>
    </row>
    <row r="10" spans="2:4" x14ac:dyDescent="0.2">
      <c r="B10" s="46"/>
      <c r="C10" s="47"/>
      <c r="D10" s="48"/>
    </row>
  </sheetData>
  <sheetProtection sheet="1" objects="1" scenarios="1" selectLockedCells="1"/>
  <pageMargins left="0.23622047244094491" right="0.23622047244094491" top="0.74803149606299213" bottom="0.74803149606299213" header="0.31496062992125984" footer="0.31496062992125984"/>
  <pageSetup paperSize="9" orientation="landscape" r:id="rId1"/>
  <headerFooter>
    <oddHeader>&amp;F</oddHeader>
    <oddFooter>Sida &amp;P av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B2:G325"/>
  <sheetViews>
    <sheetView showGridLines="0" topLeftCell="B1" zoomScaleNormal="100" zoomScaleSheetLayoutView="100" workbookViewId="0">
      <selection activeCell="H3" sqref="H3"/>
    </sheetView>
  </sheetViews>
  <sheetFormatPr defaultRowHeight="12" x14ac:dyDescent="0.2"/>
  <cols>
    <col min="1" max="1" width="2.625" style="4" customWidth="1"/>
    <col min="2" max="2" width="5.75" style="4" customWidth="1"/>
    <col min="3" max="3" width="38.125" style="4" customWidth="1"/>
    <col min="4" max="4" width="16" style="5" customWidth="1"/>
    <col min="5" max="5" width="10.75" style="107" customWidth="1"/>
    <col min="6" max="6" width="23.125" style="107" customWidth="1"/>
    <col min="7" max="7" width="2.625" style="4" customWidth="1"/>
    <col min="8" max="8" width="34.25" style="4" customWidth="1"/>
    <col min="9" max="16384" width="9" style="4"/>
  </cols>
  <sheetData>
    <row r="2" spans="2:7" ht="23.25" customHeight="1" x14ac:dyDescent="0.2">
      <c r="B2" s="8"/>
      <c r="C2" s="153" t="s">
        <v>28</v>
      </c>
      <c r="D2" s="154"/>
      <c r="E2" s="154"/>
      <c r="F2" s="155"/>
    </row>
    <row r="3" spans="2:7" ht="23.25" customHeight="1" x14ac:dyDescent="0.2">
      <c r="B3" s="8"/>
      <c r="C3" s="156" t="s">
        <v>101</v>
      </c>
      <c r="D3" s="157"/>
      <c r="E3" s="157"/>
      <c r="F3" s="158"/>
    </row>
    <row r="4" spans="2:7" ht="6.75" customHeight="1" x14ac:dyDescent="0.2"/>
    <row r="5" spans="2:7" ht="21" customHeight="1" x14ac:dyDescent="0.2">
      <c r="B5" s="96">
        <v>1</v>
      </c>
      <c r="C5" s="161" t="s">
        <v>19</v>
      </c>
      <c r="D5" s="162"/>
      <c r="E5" s="162"/>
      <c r="F5" s="163"/>
      <c r="G5" s="3"/>
    </row>
    <row r="6" spans="2:7" ht="40.5" customHeight="1" thickBot="1" x14ac:dyDescent="0.25">
      <c r="B6" s="90"/>
      <c r="C6" s="97" t="s">
        <v>26</v>
      </c>
      <c r="D6" s="102" t="s">
        <v>23</v>
      </c>
      <c r="E6" s="108" t="s">
        <v>3</v>
      </c>
      <c r="F6" s="108" t="s">
        <v>79</v>
      </c>
      <c r="G6" s="3"/>
    </row>
    <row r="7" spans="2:7" ht="24" x14ac:dyDescent="0.2">
      <c r="B7" s="93">
        <f>'Tillsyn LSO'!B5</f>
        <v>1</v>
      </c>
      <c r="C7" s="13" t="str">
        <f>'Tillsyn LSO'!C5</f>
        <v>Mindre Industri, kontor, m.m (mindre än 150 personer, mindre än 2500 m2)</v>
      </c>
      <c r="D7" s="13" t="str">
        <f>'Tillsyn LSO'!D5</f>
        <v>VK1</v>
      </c>
      <c r="E7" s="109">
        <f>'Tillsyn LSO'!L5</f>
        <v>5728.5</v>
      </c>
      <c r="F7" s="109"/>
    </row>
    <row r="8" spans="2:7" ht="33" x14ac:dyDescent="0.2">
      <c r="B8" s="94">
        <f>'Tillsyn LSO'!B6</f>
        <v>2</v>
      </c>
      <c r="C8" s="14" t="str">
        <f>'Tillsyn LSO'!C6</f>
        <v>Större Industri, kontor m.m (mer än 150 personer, mer än 2500 m2)</v>
      </c>
      <c r="D8" s="14" t="str">
        <f>'Tillsyn LSO'!D6</f>
        <v>VK1</v>
      </c>
      <c r="E8" s="110">
        <f>'Tillsyn LSO'!L6</f>
        <v>8241</v>
      </c>
      <c r="F8" s="111" t="str">
        <f>'Tillsyn LSO'!M6</f>
        <v>Industrihotell med &lt;3 verksamheter, för tillkommande verksamheter till 0,5 tim/verksamhet. En fastighet (ägare) med flera verksamhetsutövare</v>
      </c>
    </row>
    <row r="9" spans="2:7" x14ac:dyDescent="0.2">
      <c r="B9" s="94">
        <f>'Tillsyn LSO'!B7</f>
        <v>3</v>
      </c>
      <c r="C9" s="14" t="str">
        <f>'Tillsyn LSO'!C7</f>
        <v>Gemensamhetsboenden</v>
      </c>
      <c r="D9" s="14" t="str">
        <f>'Tillsyn LSO'!D7</f>
        <v>VK3B</v>
      </c>
      <c r="E9" s="110">
        <f>'Tillsyn LSO'!L7</f>
        <v>4723.5</v>
      </c>
      <c r="F9" s="110"/>
    </row>
    <row r="10" spans="2:7" ht="24" x14ac:dyDescent="0.2">
      <c r="B10" s="151">
        <f>'Tillsyn LSO'!B8</f>
        <v>4</v>
      </c>
      <c r="C10" s="152" t="str">
        <f>'Tillsyn LSO'!C8</f>
        <v>Samlingslokal &lt;30 personer (små butiker, små restauranger)</v>
      </c>
      <c r="D10" s="152" t="str">
        <f>'Tillsyn LSO'!D8</f>
        <v>VK2A</v>
      </c>
      <c r="E10" s="146">
        <f>'Tillsyn LSO'!L8</f>
        <v>4221</v>
      </c>
      <c r="F10" s="146"/>
    </row>
    <row r="11" spans="2:7" ht="24" x14ac:dyDescent="0.2">
      <c r="B11" s="151">
        <f>'Tillsyn LSO'!B9</f>
        <v>5</v>
      </c>
      <c r="C11" s="152" t="str">
        <f>'Tillsyn LSO'!C9</f>
        <v>Samlingslokal &lt;150 personer (med eller utan alkoholförsäljning)</v>
      </c>
      <c r="D11" s="152" t="str">
        <f>'Tillsyn LSO'!D9</f>
        <v>VK2A</v>
      </c>
      <c r="E11" s="146">
        <f>'Tillsyn LSO'!L9</f>
        <v>4723.5</v>
      </c>
      <c r="F11" s="146"/>
    </row>
    <row r="12" spans="2:7" ht="24" x14ac:dyDescent="0.2">
      <c r="B12" s="151">
        <f>'Tillsyn LSO'!B10</f>
        <v>6</v>
      </c>
      <c r="C12" s="152" t="str">
        <f>'Tillsyn LSO'!C10</f>
        <v>Samlingslokal &gt;=150 personer (med eller utan alkoholförsäljning)</v>
      </c>
      <c r="D12" s="152" t="str">
        <f>'Tillsyn LSO'!D10</f>
        <v>VK2B + VK2C</v>
      </c>
      <c r="E12" s="146">
        <f>'Tillsyn LSO'!L10</f>
        <v>5728.5</v>
      </c>
      <c r="F12" s="146"/>
    </row>
    <row r="13" spans="2:7" ht="24" x14ac:dyDescent="0.2">
      <c r="B13" s="151">
        <f>'Tillsyn LSO'!B11</f>
        <v>7</v>
      </c>
      <c r="C13" s="152" t="str">
        <f>'Tillsyn LSO'!C11</f>
        <v>Mindre hotell (under 9 bäddar/ 5 rum, B&amp;B, pensionat osv.)</v>
      </c>
      <c r="D13" s="152" t="str">
        <f>'Tillsyn LSO'!D11</f>
        <v>VK4</v>
      </c>
      <c r="E13" s="146">
        <f>'Tillsyn LSO'!L11</f>
        <v>3718.5</v>
      </c>
      <c r="F13" s="146"/>
    </row>
    <row r="14" spans="2:7" x14ac:dyDescent="0.2">
      <c r="B14" s="151">
        <f>'Tillsyn LSO'!B12</f>
        <v>8</v>
      </c>
      <c r="C14" s="152" t="str">
        <f>'Tillsyn LSO'!C12</f>
        <v>Hotell (9 - 30 bäddar, B&amp;B, pensionat osv.)</v>
      </c>
      <c r="D14" s="152" t="str">
        <f>'Tillsyn LSO'!D12</f>
        <v>VK4</v>
      </c>
      <c r="E14" s="146">
        <f>'Tillsyn LSO'!L12</f>
        <v>4723.5</v>
      </c>
      <c r="F14" s="146"/>
    </row>
    <row r="15" spans="2:7" x14ac:dyDescent="0.2">
      <c r="B15" s="94">
        <f>'Tillsyn LSO'!B13</f>
        <v>9</v>
      </c>
      <c r="C15" s="14" t="str">
        <f>'Tillsyn LSO'!C13</f>
        <v>Hotell (31+ bäddar)</v>
      </c>
      <c r="D15" s="14" t="str">
        <f>'Tillsyn LSO'!D13</f>
        <v>VK4</v>
      </c>
      <c r="E15" s="110">
        <f>'Tillsyn LSO'!L13</f>
        <v>5728.5</v>
      </c>
      <c r="F15" s="110"/>
    </row>
    <row r="16" spans="2:7" ht="24" x14ac:dyDescent="0.2">
      <c r="B16" s="94">
        <f>'Tillsyn LSO'!B14</f>
        <v>10</v>
      </c>
      <c r="C16" s="14" t="str">
        <f>'Tillsyn LSO'!C14</f>
        <v>Hotell med fler verksamheter (konferensanläggning, nattklubb osv.)</v>
      </c>
      <c r="D16" s="14" t="str">
        <f>'Tillsyn LSO'!D14</f>
        <v>VK4</v>
      </c>
      <c r="E16" s="110">
        <f>'Tillsyn LSO'!L14</f>
        <v>7738.5</v>
      </c>
      <c r="F16" s="110"/>
    </row>
    <row r="17" spans="2:6" ht="12.75" customHeight="1" x14ac:dyDescent="0.2">
      <c r="B17" s="94">
        <f>'Tillsyn LSO'!B15</f>
        <v>11</v>
      </c>
      <c r="C17" s="14" t="str">
        <f>'Tillsyn LSO'!C15</f>
        <v>Vårdmiljöer daglig verksamhet (förskola, nattis osv.)</v>
      </c>
      <c r="D17" s="14" t="str">
        <f>'Tillsyn LSO'!D15</f>
        <v>VK5A</v>
      </c>
      <c r="E17" s="110">
        <f>'Tillsyn LSO'!L15</f>
        <v>4723.5</v>
      </c>
      <c r="F17" s="110"/>
    </row>
    <row r="18" spans="2:6" ht="24" x14ac:dyDescent="0.2">
      <c r="B18" s="94">
        <f>'Tillsyn LSO'!B16</f>
        <v>12</v>
      </c>
      <c r="C18" s="14" t="str">
        <f>'Tillsyn LSO'!C16</f>
        <v>Vårdmiljöer behovsprövade särskilda boenden (LSS, äldreboende osv.)</v>
      </c>
      <c r="D18" s="14" t="str">
        <f>'Tillsyn LSO'!D16</f>
        <v>VK5B</v>
      </c>
      <c r="E18" s="110">
        <f>'Tillsyn LSO'!L16</f>
        <v>6231</v>
      </c>
      <c r="F18" s="110"/>
    </row>
    <row r="19" spans="2:6" ht="24" x14ac:dyDescent="0.2">
      <c r="B19" s="94">
        <f>'Tillsyn LSO'!B17</f>
        <v>13</v>
      </c>
      <c r="C19" s="14" t="str">
        <f>'Tillsyn LSO'!C17</f>
        <v>Vårdmiljö hälso- sjukvård och inlåsta personer (sjukhus, fängelse osv.)</v>
      </c>
      <c r="D19" s="14" t="str">
        <f>'Tillsyn LSO'!D17</f>
        <v>VK5C+D</v>
      </c>
      <c r="E19" s="110">
        <f>'Tillsyn LSO'!L17</f>
        <v>8241</v>
      </c>
      <c r="F19" s="110"/>
    </row>
    <row r="20" spans="2:6" x14ac:dyDescent="0.2">
      <c r="B20" s="94">
        <f>'Tillsyn LSO'!B18</f>
        <v>14</v>
      </c>
      <c r="C20" s="14" t="str">
        <f>'Tillsyn LSO'!C18</f>
        <v>Organisationstillsyn</v>
      </c>
      <c r="D20" s="14"/>
      <c r="E20" s="110">
        <f>'Tillsyn LSO'!L18</f>
        <v>6733.5</v>
      </c>
      <c r="F20" s="110"/>
    </row>
    <row r="21" spans="2:6" x14ac:dyDescent="0.2">
      <c r="B21" s="94">
        <f>'Tillsyn LSO'!B19</f>
        <v>15</v>
      </c>
      <c r="C21" s="14" t="str">
        <f>'Tillsyn LSO'!C19</f>
        <v>Tillsyn i samband med remiss</v>
      </c>
      <c r="D21" s="14"/>
      <c r="E21" s="110">
        <f>'Tillsyn LSO'!L19</f>
        <v>3216</v>
      </c>
      <c r="F21" s="110"/>
    </row>
    <row r="22" spans="2:6" ht="49.5" x14ac:dyDescent="0.2">
      <c r="B22" s="94">
        <f>'Tillsyn LSO'!B20</f>
        <v>16</v>
      </c>
      <c r="C22" s="14" t="str">
        <f>'Tillsyn LSO'!C20</f>
        <v>Tillsyn av enskilda förhållanden</v>
      </c>
      <c r="D22" s="14"/>
      <c r="E22" s="110">
        <f>'Tillsyn LSO'!L20</f>
        <v>3216</v>
      </c>
      <c r="F22" s="111" t="str">
        <f>'Tillsyn LSO'!M20</f>
        <v>På förekommen anledning dvs uppdagade brister samt räddningsvägar, garage, bostad, vind, sophus etc. Enbart tillsynsbesökstid kan vara aktuellt att använda i enstaka fall, då används rakt timkostnad för faktisk besökstid.</v>
      </c>
    </row>
    <row r="23" spans="2:6" ht="6" customHeight="1" x14ac:dyDescent="0.2"/>
    <row r="24" spans="2:6" ht="21" customHeight="1" x14ac:dyDescent="0.2">
      <c r="B24" s="96">
        <v>2</v>
      </c>
      <c r="C24" s="161" t="s">
        <v>20</v>
      </c>
      <c r="D24" s="162"/>
      <c r="E24" s="162"/>
      <c r="F24" s="163"/>
    </row>
    <row r="25" spans="2:6" ht="15" customHeight="1" thickBot="1" x14ac:dyDescent="0.25">
      <c r="B25" s="97"/>
      <c r="C25" s="167" t="s">
        <v>26</v>
      </c>
      <c r="D25" s="168"/>
      <c r="E25" s="108" t="s">
        <v>3</v>
      </c>
      <c r="F25" s="108" t="s">
        <v>79</v>
      </c>
    </row>
    <row r="26" spans="2:6" x14ac:dyDescent="0.2">
      <c r="B26" s="92">
        <f>'Tillsyn LBE'!B5</f>
        <v>1</v>
      </c>
      <c r="C26" s="27" t="str">
        <f>'Tillsyn LBE'!C5</f>
        <v>Bensinstation bemannad</v>
      </c>
      <c r="D26" s="29"/>
      <c r="E26" s="109">
        <f>'Tillsyn LBE'!K5</f>
        <v>7236</v>
      </c>
      <c r="F26" s="109"/>
    </row>
    <row r="27" spans="2:6" x14ac:dyDescent="0.2">
      <c r="B27" s="91">
        <f>'Tillsyn LBE'!B6</f>
        <v>2</v>
      </c>
      <c r="C27" s="18" t="str">
        <f>'Tillsyn LBE'!C6</f>
        <v>Bensinstation obemannad</v>
      </c>
      <c r="D27" s="11"/>
      <c r="E27" s="110">
        <f>'Tillsyn LBE'!K6</f>
        <v>6733.5</v>
      </c>
      <c r="F27" s="110"/>
    </row>
    <row r="28" spans="2:6" x14ac:dyDescent="0.2">
      <c r="B28" s="91">
        <f>'Tillsyn LBE'!B7</f>
        <v>3</v>
      </c>
      <c r="C28" s="18" t="str">
        <f>'Tillsyn LBE'!C7</f>
        <v>Fordonsgasstation</v>
      </c>
      <c r="D28" s="11"/>
      <c r="E28" s="110">
        <f>'Tillsyn LBE'!K7</f>
        <v>6733.5</v>
      </c>
      <c r="F28" s="110"/>
    </row>
    <row r="29" spans="2:6" x14ac:dyDescent="0.2">
      <c r="B29" s="91">
        <f>'Tillsyn LBE'!B8</f>
        <v>4</v>
      </c>
      <c r="C29" s="18" t="str">
        <f>'Tillsyn LBE'!C8</f>
        <v xml:space="preserve">Industri mindre hantering (verkstad) </v>
      </c>
      <c r="D29" s="11"/>
      <c r="E29" s="110">
        <f>'Tillsyn LBE'!K8</f>
        <v>6733.5</v>
      </c>
      <c r="F29" s="110"/>
    </row>
    <row r="30" spans="2:6" x14ac:dyDescent="0.2">
      <c r="B30" s="91">
        <f>'Tillsyn LBE'!B9</f>
        <v>5</v>
      </c>
      <c r="C30" s="18" t="str">
        <f>'Tillsyn LBE'!C9</f>
        <v>Industri större hantering - process</v>
      </c>
      <c r="D30" s="11"/>
      <c r="E30" s="110">
        <f>'Tillsyn LBE'!K9</f>
        <v>10753.5</v>
      </c>
      <c r="F30" s="110"/>
    </row>
    <row r="31" spans="2:6" x14ac:dyDescent="0.2">
      <c r="B31" s="91">
        <f>'Tillsyn LBE'!B10</f>
        <v>6</v>
      </c>
      <c r="C31" s="18" t="str">
        <f>'Tillsyn LBE'!C10</f>
        <v>Lagerverksamhet</v>
      </c>
      <c r="D31" s="11"/>
      <c r="E31" s="110">
        <f>'Tillsyn LBE'!K10</f>
        <v>6733.5</v>
      </c>
      <c r="F31" s="110"/>
    </row>
    <row r="32" spans="2:6" x14ac:dyDescent="0.2">
      <c r="B32" s="91">
        <f>'Tillsyn LBE'!B11</f>
        <v>7</v>
      </c>
      <c r="C32" s="18" t="str">
        <f>'Tillsyn LBE'!C11</f>
        <v>Restaurang med gasol</v>
      </c>
      <c r="D32" s="11"/>
      <c r="E32" s="110">
        <f>'Tillsyn LBE'!K11</f>
        <v>5226</v>
      </c>
      <c r="F32" s="110"/>
    </row>
    <row r="33" spans="2:6" x14ac:dyDescent="0.2">
      <c r="B33" s="91">
        <f>'Tillsyn LBE'!B12</f>
        <v>8</v>
      </c>
      <c r="C33" s="18" t="str">
        <f>'Tillsyn LBE'!C12</f>
        <v>Butik</v>
      </c>
      <c r="D33" s="11"/>
      <c r="E33" s="110">
        <f>'Tillsyn LBE'!K12</f>
        <v>5226</v>
      </c>
      <c r="F33" s="110"/>
    </row>
    <row r="34" spans="2:6" x14ac:dyDescent="0.2">
      <c r="B34" s="91">
        <f>'Tillsyn LBE'!B13</f>
        <v>9</v>
      </c>
      <c r="C34" s="18" t="str">
        <f>'Tillsyn LBE'!C13</f>
        <v>Färghandel</v>
      </c>
      <c r="D34" s="11"/>
      <c r="E34" s="110">
        <f>'Tillsyn LBE'!K13</f>
        <v>6532.5</v>
      </c>
      <c r="F34" s="110"/>
    </row>
    <row r="35" spans="2:6" x14ac:dyDescent="0.2">
      <c r="B35" s="91">
        <f>'Tillsyn LBE'!B14</f>
        <v>10</v>
      </c>
      <c r="C35" s="18" t="str">
        <f>'Tillsyn LBE'!C14</f>
        <v>Lantbruk</v>
      </c>
      <c r="D35" s="11"/>
      <c r="E35" s="110">
        <f>'Tillsyn LBE'!K14</f>
        <v>6231</v>
      </c>
      <c r="F35" s="110"/>
    </row>
    <row r="36" spans="2:6" x14ac:dyDescent="0.2">
      <c r="B36" s="91">
        <f>'Tillsyn LBE'!B15</f>
        <v>11</v>
      </c>
      <c r="C36" s="18" t="str">
        <f>'Tillsyn LBE'!C15</f>
        <v>Fyrverkeriförsäljning</v>
      </c>
      <c r="D36" s="11"/>
      <c r="E36" s="110">
        <f>'Tillsyn LBE'!K15</f>
        <v>4723.5</v>
      </c>
      <c r="F36" s="110"/>
    </row>
    <row r="37" spans="2:6" x14ac:dyDescent="0.2">
      <c r="B37" s="91">
        <f>'Tillsyn LBE'!B16</f>
        <v>12</v>
      </c>
      <c r="C37" s="18" t="str">
        <f>'Tillsyn LBE'!C16</f>
        <v>Förvaring av explosiv vara mindre omfattning &lt; 60 kg</v>
      </c>
      <c r="D37" s="11"/>
      <c r="E37" s="110">
        <f>'Tillsyn LBE'!K16</f>
        <v>6733.5</v>
      </c>
      <c r="F37" s="110"/>
    </row>
    <row r="38" spans="2:6" x14ac:dyDescent="0.2">
      <c r="B38" s="91">
        <f>'Tillsyn LBE'!B17</f>
        <v>13</v>
      </c>
      <c r="C38" s="18" t="str">
        <f>'Tillsyn LBE'!C17</f>
        <v>Förvaring av explosiv vara större omfattning ≥60 kg</v>
      </c>
      <c r="D38" s="11"/>
      <c r="E38" s="110">
        <f>'Tillsyn LBE'!K17</f>
        <v>8241</v>
      </c>
      <c r="F38" s="110"/>
    </row>
    <row r="39" spans="2:6" ht="6" customHeight="1" x14ac:dyDescent="0.2">
      <c r="B39" s="20"/>
      <c r="C39" s="21"/>
      <c r="D39" s="22"/>
      <c r="E39" s="112"/>
      <c r="F39" s="112"/>
    </row>
    <row r="40" spans="2:6" ht="30" customHeight="1" x14ac:dyDescent="0.2">
      <c r="B40" s="96">
        <v>3</v>
      </c>
      <c r="C40" s="161" t="s">
        <v>47</v>
      </c>
      <c r="D40" s="162"/>
      <c r="E40" s="162"/>
      <c r="F40" s="163"/>
    </row>
    <row r="41" spans="2:6" ht="37.5" customHeight="1" thickBot="1" x14ac:dyDescent="0.25">
      <c r="B41" s="95"/>
      <c r="C41" s="97" t="s">
        <v>35</v>
      </c>
      <c r="D41" s="104" t="s">
        <v>23</v>
      </c>
      <c r="E41" s="108" t="s">
        <v>3</v>
      </c>
      <c r="F41" s="108" t="s">
        <v>79</v>
      </c>
    </row>
    <row r="42" spans="2:6" x14ac:dyDescent="0.2">
      <c r="B42" s="98">
        <f>'Samordnad Tillsyn LSO och LBE'!B5</f>
        <v>1</v>
      </c>
      <c r="C42" s="17" t="str">
        <f>'Samordnad Tillsyn LSO och LBE'!C5</f>
        <v>Mindre Industri, kontor, m.m (mindre än 150 personer, mindre än 2500 m2)</v>
      </c>
      <c r="D42" s="105" t="str">
        <f>'Samordnad Tillsyn LSO och LBE'!D5</f>
        <v>VK1</v>
      </c>
      <c r="E42" s="109">
        <f>'Samordnad Tillsyn LSO och LBE'!L5</f>
        <v>4874.25</v>
      </c>
      <c r="F42" s="109"/>
    </row>
    <row r="43" spans="2:6" x14ac:dyDescent="0.2">
      <c r="B43" s="91">
        <f>'Samordnad Tillsyn LSO och LBE'!B6</f>
        <v>2</v>
      </c>
      <c r="C43" s="18" t="str">
        <f>'Samordnad Tillsyn LSO och LBE'!C6</f>
        <v>Större Industri, kontor m.m (mer än 150 personer, mer än 2500 m2)</v>
      </c>
      <c r="D43" s="106" t="str">
        <f>'Samordnad Tillsyn LSO och LBE'!D6</f>
        <v>VK1</v>
      </c>
      <c r="E43" s="110">
        <f>'Samordnad Tillsyn LSO och LBE'!L6</f>
        <v>7261.125</v>
      </c>
      <c r="F43" s="110"/>
    </row>
    <row r="44" spans="2:6" x14ac:dyDescent="0.2">
      <c r="B44" s="148">
        <f>'Samordnad Tillsyn LSO och LBE'!B7</f>
        <v>3</v>
      </c>
      <c r="C44" s="145" t="str">
        <f>'Samordnad Tillsyn LSO och LBE'!C7</f>
        <v>Gemensamhetsboenden</v>
      </c>
      <c r="D44" s="149" t="str">
        <f>'Samordnad Tillsyn LSO och LBE'!D7</f>
        <v>VK3B</v>
      </c>
      <c r="E44" s="146">
        <f>'Samordnad Tillsyn LSO och LBE'!L7</f>
        <v>3869.25</v>
      </c>
      <c r="F44" s="146"/>
    </row>
    <row r="45" spans="2:6" ht="24" x14ac:dyDescent="0.2">
      <c r="B45" s="148">
        <f>'Samordnad Tillsyn LSO och LBE'!B8</f>
        <v>4</v>
      </c>
      <c r="C45" s="150" t="str">
        <f>'Samordnad Tillsyn LSO och LBE'!C8</f>
        <v>Samlingslokal &lt;30 personer (små butiker, små restauranger)</v>
      </c>
      <c r="D45" s="149" t="str">
        <f>'Samordnad Tillsyn LSO och LBE'!D8</f>
        <v>VK2A</v>
      </c>
      <c r="E45" s="146">
        <f>'Samordnad Tillsyn LSO och LBE'!L8</f>
        <v>3492.375</v>
      </c>
      <c r="F45" s="146"/>
    </row>
    <row r="46" spans="2:6" ht="24" x14ac:dyDescent="0.2">
      <c r="B46" s="148">
        <f>'Samordnad Tillsyn LSO och LBE'!B9</f>
        <v>5</v>
      </c>
      <c r="C46" s="150" t="str">
        <f>'Samordnad Tillsyn LSO och LBE'!C9</f>
        <v>Samlingslokal &lt;150 personer (med eller utan alkoholförsäljning)</v>
      </c>
      <c r="D46" s="149" t="str">
        <f>'Samordnad Tillsyn LSO och LBE'!D9</f>
        <v>VK2A</v>
      </c>
      <c r="E46" s="146">
        <f>'Samordnad Tillsyn LSO och LBE'!L9</f>
        <v>3869.25</v>
      </c>
      <c r="F46" s="146"/>
    </row>
    <row r="47" spans="2:6" ht="24" x14ac:dyDescent="0.2">
      <c r="B47" s="148">
        <f>'Samordnad Tillsyn LSO och LBE'!B10</f>
        <v>6</v>
      </c>
      <c r="C47" s="150" t="str">
        <f>'Samordnad Tillsyn LSO och LBE'!C10</f>
        <v>Samlingslokal &gt;=150 personer (med eller utan alkoholförsäljning)</v>
      </c>
      <c r="D47" s="149" t="str">
        <f>'Samordnad Tillsyn LSO och LBE'!D10</f>
        <v>VK2B + VK2C</v>
      </c>
      <c r="E47" s="146">
        <f>'Samordnad Tillsyn LSO och LBE'!L10</f>
        <v>4874.25</v>
      </c>
      <c r="F47" s="146"/>
    </row>
    <row r="48" spans="2:6" ht="24" x14ac:dyDescent="0.2">
      <c r="B48" s="148">
        <f>'Samordnad Tillsyn LSO och LBE'!B11</f>
        <v>7</v>
      </c>
      <c r="C48" s="150" t="str">
        <f>'Samordnad Tillsyn LSO och LBE'!C11</f>
        <v>Mindre hotell (under 9 bäddar/ 5 rum, B&amp;B, pensionat osv.)</v>
      </c>
      <c r="D48" s="149" t="str">
        <f>'Samordnad Tillsyn LSO och LBE'!D11</f>
        <v>VK4</v>
      </c>
      <c r="E48" s="146">
        <f>'Samordnad Tillsyn LSO och LBE'!L11</f>
        <v>3115.5</v>
      </c>
      <c r="F48" s="146"/>
    </row>
    <row r="49" spans="2:6" x14ac:dyDescent="0.2">
      <c r="B49" s="148">
        <f>'Samordnad Tillsyn LSO och LBE'!B12</f>
        <v>8</v>
      </c>
      <c r="C49" s="145" t="str">
        <f>'Samordnad Tillsyn LSO och LBE'!C12</f>
        <v>Hotell (9 - 30 bäddar, B&amp;B, pensionat osv.)</v>
      </c>
      <c r="D49" s="149" t="str">
        <f>'Samordnad Tillsyn LSO och LBE'!D12</f>
        <v>VK4</v>
      </c>
      <c r="E49" s="146">
        <f>'Samordnad Tillsyn LSO och LBE'!L12</f>
        <v>3869.25</v>
      </c>
      <c r="F49" s="146"/>
    </row>
    <row r="50" spans="2:6" x14ac:dyDescent="0.2">
      <c r="B50" s="91">
        <f>'Samordnad Tillsyn LSO och LBE'!B13</f>
        <v>9</v>
      </c>
      <c r="C50" s="18" t="str">
        <f>'Samordnad Tillsyn LSO och LBE'!C13</f>
        <v>Hotell (31+ bäddar)</v>
      </c>
      <c r="D50" s="106" t="str">
        <f>'Samordnad Tillsyn LSO och LBE'!D13</f>
        <v>VK4</v>
      </c>
      <c r="E50" s="110">
        <f>'Samordnad Tillsyn LSO och LBE'!L13</f>
        <v>4874.25</v>
      </c>
      <c r="F50" s="110"/>
    </row>
    <row r="51" spans="2:6" ht="24" x14ac:dyDescent="0.2">
      <c r="B51" s="91">
        <f>'Samordnad Tillsyn LSO och LBE'!B14</f>
        <v>10</v>
      </c>
      <c r="C51" s="87" t="str">
        <f>'Samordnad Tillsyn LSO och LBE'!C14</f>
        <v>Hotell med fler verksamheter (konferensanläggning, nattklubb osv.)</v>
      </c>
      <c r="D51" s="106" t="str">
        <f>'Samordnad Tillsyn LSO och LBE'!D14</f>
        <v>VK4</v>
      </c>
      <c r="E51" s="110">
        <f>'Samordnad Tillsyn LSO och LBE'!L14</f>
        <v>6633</v>
      </c>
      <c r="F51" s="110"/>
    </row>
    <row r="52" spans="2:6" x14ac:dyDescent="0.2">
      <c r="B52" s="91">
        <f>'Samordnad Tillsyn LSO och LBE'!B15</f>
        <v>11</v>
      </c>
      <c r="C52" s="18" t="str">
        <f>'Samordnad Tillsyn LSO och LBE'!C15</f>
        <v>Vårdmiljöer daglig verksamhet (förskola, nattis osv.)</v>
      </c>
      <c r="D52" s="106" t="str">
        <f>'Samordnad Tillsyn LSO och LBE'!D15</f>
        <v>VK5A</v>
      </c>
      <c r="E52" s="110">
        <f>'Samordnad Tillsyn LSO och LBE'!L15</f>
        <v>3994.875</v>
      </c>
      <c r="F52" s="110"/>
    </row>
    <row r="53" spans="2:6" ht="24" x14ac:dyDescent="0.2">
      <c r="B53" s="91">
        <f>'Samordnad Tillsyn LSO och LBE'!B16</f>
        <v>12</v>
      </c>
      <c r="C53" s="87" t="str">
        <f>'Samordnad Tillsyn LSO och LBE'!C16</f>
        <v>Vårdmiljöer behovsprövade särskilda boenden (LSS, äldreboende osv.)</v>
      </c>
      <c r="D53" s="106" t="str">
        <f>'Samordnad Tillsyn LSO och LBE'!D16</f>
        <v>VK5B</v>
      </c>
      <c r="E53" s="110">
        <f>'Samordnad Tillsyn LSO och LBE'!L16</f>
        <v>5376.75</v>
      </c>
      <c r="F53" s="110"/>
    </row>
    <row r="54" spans="2:6" ht="24" x14ac:dyDescent="0.2">
      <c r="B54" s="91">
        <f>'Samordnad Tillsyn LSO och LBE'!B17</f>
        <v>13</v>
      </c>
      <c r="C54" s="87" t="str">
        <f>'Samordnad Tillsyn LSO och LBE'!C17</f>
        <v>Vårdmiljö hälso- sjukvård och inlåsta personer (sjukhus, fängelse osv.)</v>
      </c>
      <c r="D54" s="106" t="str">
        <f>'Samordnad Tillsyn LSO och LBE'!D17</f>
        <v>VK5C+D</v>
      </c>
      <c r="E54" s="110">
        <f>'Samordnad Tillsyn LSO och LBE'!L17</f>
        <v>7261.125</v>
      </c>
      <c r="F54" s="110"/>
    </row>
    <row r="55" spans="2:6" x14ac:dyDescent="0.2">
      <c r="B55" s="91">
        <f>'Samordnad Tillsyn LSO och LBE'!B18</f>
        <v>14</v>
      </c>
      <c r="C55" s="18" t="str">
        <f>'Samordnad Tillsyn LSO och LBE'!C18</f>
        <v>Organisationstillsyn</v>
      </c>
      <c r="D55" s="19"/>
      <c r="E55" s="110">
        <f>'Samordnad Tillsyn LSO och LBE'!L18</f>
        <v>5753.625</v>
      </c>
      <c r="F55" s="110"/>
    </row>
    <row r="56" spans="2:6" ht="17.25" customHeight="1" thickBot="1" x14ac:dyDescent="0.25">
      <c r="B56" s="99"/>
      <c r="C56" s="103" t="s">
        <v>34</v>
      </c>
      <c r="D56" s="28"/>
      <c r="E56" s="108" t="s">
        <v>3</v>
      </c>
      <c r="F56" s="108" t="s">
        <v>79</v>
      </c>
    </row>
    <row r="57" spans="2:6" x14ac:dyDescent="0.2">
      <c r="B57" s="98">
        <f>'Samordnad Tillsyn LSO och LBE'!B19</f>
        <v>15</v>
      </c>
      <c r="C57" s="165" t="str">
        <f>'Samordnad Tillsyn LSO och LBE'!C19</f>
        <v>Bensinstation bemannad</v>
      </c>
      <c r="D57" s="166"/>
      <c r="E57" s="147">
        <f>'Samordnad Tillsyn LSO och LBE'!L19</f>
        <v>4874.25</v>
      </c>
      <c r="F57" s="109"/>
    </row>
    <row r="58" spans="2:6" x14ac:dyDescent="0.2">
      <c r="B58" s="91">
        <f>'Samordnad Tillsyn LSO och LBE'!B20</f>
        <v>16</v>
      </c>
      <c r="C58" s="18" t="str">
        <f>'Samordnad Tillsyn LSO och LBE'!C20</f>
        <v>Bensinstation obemannad</v>
      </c>
      <c r="D58" s="26"/>
      <c r="E58" s="146">
        <f>'Samordnad Tillsyn LSO och LBE'!L20</f>
        <v>4623</v>
      </c>
      <c r="F58" s="110"/>
    </row>
    <row r="59" spans="2:6" x14ac:dyDescent="0.2">
      <c r="B59" s="91">
        <f>'Samordnad Tillsyn LSO och LBE'!B21</f>
        <v>17</v>
      </c>
      <c r="C59" s="18" t="str">
        <f>'Samordnad Tillsyn LSO och LBE'!C21</f>
        <v>Fordonsgasstation</v>
      </c>
      <c r="D59" s="26"/>
      <c r="E59" s="146">
        <f>'Samordnad Tillsyn LSO och LBE'!L21</f>
        <v>4623</v>
      </c>
      <c r="F59" s="110"/>
    </row>
    <row r="60" spans="2:6" x14ac:dyDescent="0.2">
      <c r="B60" s="91">
        <f>'Samordnad Tillsyn LSO och LBE'!B22</f>
        <v>18</v>
      </c>
      <c r="C60" s="18" t="str">
        <f>'Samordnad Tillsyn LSO och LBE'!C22</f>
        <v xml:space="preserve">Industri mindre hantering (verkstad) </v>
      </c>
      <c r="D60" s="26"/>
      <c r="E60" s="146">
        <f>'Samordnad Tillsyn LSO och LBE'!L22</f>
        <v>4623</v>
      </c>
      <c r="F60" s="110"/>
    </row>
    <row r="61" spans="2:6" x14ac:dyDescent="0.2">
      <c r="B61" s="91">
        <f>'Samordnad Tillsyn LSO och LBE'!B23</f>
        <v>19</v>
      </c>
      <c r="C61" s="18" t="str">
        <f>'Samordnad Tillsyn LSO och LBE'!C23</f>
        <v>Industri större hantering - process</v>
      </c>
      <c r="D61" s="26"/>
      <c r="E61" s="146">
        <f>'Samordnad Tillsyn LSO och LBE'!L23</f>
        <v>6884.25</v>
      </c>
      <c r="F61" s="110"/>
    </row>
    <row r="62" spans="2:6" x14ac:dyDescent="0.2">
      <c r="B62" s="91">
        <f>'Samordnad Tillsyn LSO och LBE'!B24</f>
        <v>20</v>
      </c>
      <c r="C62" s="18" t="str">
        <f>'Samordnad Tillsyn LSO och LBE'!C24</f>
        <v>Lagerverksamhet</v>
      </c>
      <c r="D62" s="26"/>
      <c r="E62" s="146">
        <f>'Samordnad Tillsyn LSO och LBE'!L24</f>
        <v>4623</v>
      </c>
      <c r="F62" s="110"/>
    </row>
    <row r="63" spans="2:6" x14ac:dyDescent="0.2">
      <c r="B63" s="91">
        <f>'Samordnad Tillsyn LSO och LBE'!B25</f>
        <v>21</v>
      </c>
      <c r="C63" s="18" t="str">
        <f>'Samordnad Tillsyn LSO och LBE'!C25</f>
        <v>Restaurang med gasol</v>
      </c>
      <c r="D63" s="26"/>
      <c r="E63" s="146">
        <f>'Samordnad Tillsyn LSO och LBE'!L25</f>
        <v>3618</v>
      </c>
      <c r="F63" s="110"/>
    </row>
    <row r="64" spans="2:6" x14ac:dyDescent="0.2">
      <c r="B64" s="91">
        <v>22</v>
      </c>
      <c r="C64" s="18" t="str">
        <f>'Samordnad Tillsyn LSO och LBE'!C26</f>
        <v>Butik</v>
      </c>
      <c r="D64" s="26"/>
      <c r="E64" s="146">
        <f>'Samordnad Tillsyn LSO och LBE'!L26</f>
        <v>3618</v>
      </c>
      <c r="F64" s="110"/>
    </row>
    <row r="65" spans="2:6" x14ac:dyDescent="0.2">
      <c r="B65" s="91">
        <v>23</v>
      </c>
      <c r="C65" s="18" t="str">
        <f>'Samordnad Tillsyn LSO och LBE'!C27</f>
        <v>Färghandel</v>
      </c>
      <c r="D65" s="26"/>
      <c r="E65" s="146">
        <f>'Samordnad Tillsyn LSO och LBE'!L27</f>
        <v>3618</v>
      </c>
      <c r="F65" s="110"/>
    </row>
    <row r="66" spans="2:6" x14ac:dyDescent="0.2">
      <c r="B66" s="91">
        <v>24</v>
      </c>
      <c r="C66" s="18" t="str">
        <f>'Samordnad Tillsyn LSO och LBE'!C29</f>
        <v>Fyrverkeriförsäljning</v>
      </c>
      <c r="D66" s="26"/>
      <c r="E66" s="146">
        <f>'Samordnad Tillsyn LSO och LBE'!L29</f>
        <v>4246.125</v>
      </c>
      <c r="F66" s="110"/>
    </row>
    <row r="67" spans="2:6" x14ac:dyDescent="0.2">
      <c r="B67" s="91">
        <v>25</v>
      </c>
      <c r="C67" s="18" t="str">
        <f>'Samordnad Tillsyn LSO och LBE'!C30</f>
        <v>Förvaring av explosiv vara mindre omfattning &lt; 60 kg</v>
      </c>
      <c r="D67" s="26"/>
      <c r="E67" s="146">
        <f>'Samordnad Tillsyn LSO och LBE'!L30</f>
        <v>3366.75</v>
      </c>
      <c r="F67" s="110"/>
    </row>
    <row r="68" spans="2:6" x14ac:dyDescent="0.2">
      <c r="B68" s="91">
        <v>26</v>
      </c>
      <c r="C68" s="18" t="str">
        <f>'Samordnad Tillsyn LSO och LBE'!C31</f>
        <v>Förvaring av explosiv vara större omfattning ≥60 kg</v>
      </c>
      <c r="D68" s="26"/>
      <c r="E68" s="146">
        <f>'Samordnad Tillsyn LSO och LBE'!L31</f>
        <v>4623</v>
      </c>
      <c r="F68" s="110"/>
    </row>
    <row r="70" spans="2:6" ht="21" customHeight="1" x14ac:dyDescent="0.2">
      <c r="B70" s="96">
        <v>4</v>
      </c>
      <c r="C70" s="164" t="s">
        <v>20</v>
      </c>
      <c r="D70" s="164"/>
      <c r="E70" s="164"/>
      <c r="F70" s="164"/>
    </row>
    <row r="71" spans="2:6" ht="24.75" thickBot="1" x14ac:dyDescent="0.25">
      <c r="B71" s="99"/>
      <c r="C71" s="103" t="s">
        <v>27</v>
      </c>
      <c r="D71" s="100"/>
      <c r="E71" s="108" t="str">
        <f>'Tillstånd LBE'!J4</f>
        <v>Avgift med avsyning</v>
      </c>
      <c r="F71" s="108" t="str">
        <f>'Tillstånd LBE'!K4</f>
        <v>Avgift utan avsyning</v>
      </c>
    </row>
    <row r="72" spans="2:6" x14ac:dyDescent="0.2">
      <c r="B72" s="98">
        <f>'Tillstånd LBE'!B5</f>
        <v>1</v>
      </c>
      <c r="C72" s="17" t="str">
        <f>'Tillstånd LBE'!C5</f>
        <v>Avslag</v>
      </c>
      <c r="D72" s="12"/>
      <c r="E72" s="109">
        <f>'Tillstånd LBE'!J5</f>
        <v>2010</v>
      </c>
      <c r="F72" s="109">
        <f>'Tillstånd LBE'!K5</f>
        <v>2010</v>
      </c>
    </row>
    <row r="73" spans="2:6" x14ac:dyDescent="0.2">
      <c r="B73" s="91">
        <f>'Tillstånd LBE'!B6</f>
        <v>2</v>
      </c>
      <c r="C73" s="18" t="str">
        <f>'Tillstånd LBE'!C6</f>
        <v>Mindre komplettering till befintligt tillstånd</v>
      </c>
      <c r="D73" s="11"/>
      <c r="E73" s="110">
        <f>'Tillstånd LBE'!J6</f>
        <v>1507.5</v>
      </c>
      <c r="F73" s="110">
        <f>'Tillstånd LBE'!K6</f>
        <v>1507.5</v>
      </c>
    </row>
    <row r="74" spans="2:6" x14ac:dyDescent="0.2">
      <c r="B74" s="91">
        <f>'Tillstånd LBE'!B7</f>
        <v>3</v>
      </c>
      <c r="C74" s="18" t="str">
        <f>'Tillstånd LBE'!C7</f>
        <v>Övertagande av befintligt tillstånd</v>
      </c>
      <c r="D74" s="11"/>
      <c r="E74" s="110">
        <f>'Tillstånd LBE'!J7</f>
        <v>1005</v>
      </c>
      <c r="F74" s="110">
        <f>'Tillstånd LBE'!K7</f>
        <v>1005</v>
      </c>
    </row>
    <row r="75" spans="2:6" x14ac:dyDescent="0.2">
      <c r="B75" s="91">
        <f>'Tillstånd LBE'!B8</f>
        <v>4</v>
      </c>
      <c r="C75" s="18" t="str">
        <f>'Tillstånd LBE'!C8</f>
        <v>Godkännande av föreståndare</v>
      </c>
      <c r="D75" s="11"/>
      <c r="E75" s="110">
        <f>'Tillstånd LBE'!J8</f>
        <v>1507.5</v>
      </c>
      <c r="F75" s="110">
        <f>'Tillstånd LBE'!K8</f>
        <v>1507.5</v>
      </c>
    </row>
    <row r="76" spans="2:6" x14ac:dyDescent="0.2">
      <c r="B76" s="169">
        <f>'Tillstånd LBE'!B9</f>
        <v>6</v>
      </c>
      <c r="C76" s="159" t="str">
        <f>'Tillstånd LBE'!C9</f>
        <v>Bensinstation bemannad</v>
      </c>
      <c r="D76" s="18" t="str">
        <f>'Tillstånd LBE'!D9</f>
        <v>Nytt</v>
      </c>
      <c r="E76" s="110">
        <f>'Tillstånd LBE'!J9</f>
        <v>9798.75</v>
      </c>
      <c r="F76" s="110">
        <f>'Tillstånd LBE'!K9</f>
        <v>6030</v>
      </c>
    </row>
    <row r="77" spans="2:6" x14ac:dyDescent="0.2">
      <c r="B77" s="170"/>
      <c r="C77" s="160"/>
      <c r="D77" s="18" t="str">
        <f>'Tillstånd LBE'!D10</f>
        <v>Förnyat</v>
      </c>
      <c r="E77" s="110">
        <f>'Tillstånd LBE'!J10</f>
        <v>7788.75</v>
      </c>
      <c r="F77" s="110">
        <f>'Tillstånd LBE'!K10</f>
        <v>4522.5</v>
      </c>
    </row>
    <row r="78" spans="2:6" x14ac:dyDescent="0.2">
      <c r="B78" s="169">
        <f>'Tillstånd LBE'!B11</f>
        <v>7</v>
      </c>
      <c r="C78" s="159" t="str">
        <f>'Tillstånd LBE'!C11</f>
        <v>Bensinstation obemannad</v>
      </c>
      <c r="D78" s="18" t="str">
        <f>'Tillstånd LBE'!D11</f>
        <v>Nytt</v>
      </c>
      <c r="E78" s="110">
        <f>'Tillstånd LBE'!J11</f>
        <v>8291.25</v>
      </c>
      <c r="F78" s="110">
        <f>'Tillstånd LBE'!K11</f>
        <v>5025</v>
      </c>
    </row>
    <row r="79" spans="2:6" x14ac:dyDescent="0.2">
      <c r="B79" s="170"/>
      <c r="C79" s="160"/>
      <c r="D79" s="18" t="str">
        <f>'Tillstånd LBE'!D12</f>
        <v>Förnyat</v>
      </c>
      <c r="E79" s="110">
        <f>'Tillstånd LBE'!J12</f>
        <v>7286.25</v>
      </c>
      <c r="F79" s="110">
        <f>'Tillstånd LBE'!K12</f>
        <v>4020</v>
      </c>
    </row>
    <row r="80" spans="2:6" x14ac:dyDescent="0.2">
      <c r="B80" s="169">
        <f>'Tillstånd LBE'!B13</f>
        <v>8</v>
      </c>
      <c r="C80" s="159" t="str">
        <f>'Tillstånd LBE'!C13</f>
        <v>Fordonsgasstation</v>
      </c>
      <c r="D80" s="18" t="str">
        <f>'Tillstånd LBE'!D13</f>
        <v>Nytt</v>
      </c>
      <c r="E80" s="110">
        <f>'Tillstånd LBE'!J13</f>
        <v>8793.75</v>
      </c>
      <c r="F80" s="110">
        <f>'Tillstånd LBE'!K13</f>
        <v>6030</v>
      </c>
    </row>
    <row r="81" spans="2:6" x14ac:dyDescent="0.2">
      <c r="B81" s="170"/>
      <c r="C81" s="160"/>
      <c r="D81" s="18" t="str">
        <f>'Tillstånd LBE'!D14</f>
        <v>Förnyat</v>
      </c>
      <c r="E81" s="110">
        <f>'Tillstånd LBE'!J14</f>
        <v>7286.25</v>
      </c>
      <c r="F81" s="110">
        <f>'Tillstånd LBE'!K14</f>
        <v>4522.5</v>
      </c>
    </row>
    <row r="82" spans="2:6" x14ac:dyDescent="0.2">
      <c r="B82" s="169">
        <f>'Tillstånd LBE'!B15</f>
        <v>9</v>
      </c>
      <c r="C82" s="159" t="str">
        <f>'Tillstånd LBE'!C15</f>
        <v xml:space="preserve">Industri mindre hantering (verkstad) </v>
      </c>
      <c r="D82" s="18" t="str">
        <f>'Tillstånd LBE'!D15</f>
        <v>Nytt</v>
      </c>
      <c r="E82" s="110">
        <f>'Tillstånd LBE'!J15</f>
        <v>8291.25</v>
      </c>
      <c r="F82" s="110">
        <f>'Tillstånd LBE'!K15</f>
        <v>6030</v>
      </c>
    </row>
    <row r="83" spans="2:6" x14ac:dyDescent="0.2">
      <c r="B83" s="170"/>
      <c r="C83" s="160"/>
      <c r="D83" s="18" t="str">
        <f>'Tillstånd LBE'!D16</f>
        <v>Förnyat</v>
      </c>
      <c r="E83" s="110">
        <f>'Tillstånd LBE'!J16</f>
        <v>6783.75</v>
      </c>
      <c r="F83" s="110">
        <f>'Tillstånd LBE'!K16</f>
        <v>4522.5</v>
      </c>
    </row>
    <row r="84" spans="2:6" x14ac:dyDescent="0.2">
      <c r="B84" s="169">
        <f>'Tillstånd LBE'!B17</f>
        <v>10</v>
      </c>
      <c r="C84" s="159" t="str">
        <f>'Tillstånd LBE'!C17</f>
        <v>Industri större hantering - process</v>
      </c>
      <c r="D84" s="18" t="str">
        <f>'Tillstånd LBE'!D17</f>
        <v>Nytt</v>
      </c>
      <c r="E84" s="110">
        <f>'Tillstånd LBE'!J17</f>
        <v>12311.25</v>
      </c>
      <c r="F84" s="110">
        <f>'Tillstånd LBE'!K17</f>
        <v>9045</v>
      </c>
    </row>
    <row r="85" spans="2:6" x14ac:dyDescent="0.2">
      <c r="B85" s="170"/>
      <c r="C85" s="160"/>
      <c r="D85" s="18" t="str">
        <f>'Tillstånd LBE'!D18</f>
        <v>Förnyat</v>
      </c>
      <c r="E85" s="110">
        <f>'Tillstånd LBE'!J18</f>
        <v>10803.75</v>
      </c>
      <c r="F85" s="110">
        <f>'Tillstånd LBE'!K18</f>
        <v>7537.5</v>
      </c>
    </row>
    <row r="86" spans="2:6" x14ac:dyDescent="0.2">
      <c r="B86" s="169">
        <f>'Tillstånd LBE'!B19</f>
        <v>11</v>
      </c>
      <c r="C86" s="159" t="str">
        <f>'Tillstånd LBE'!C19</f>
        <v>Lagerverksamhet</v>
      </c>
      <c r="D86" s="18" t="str">
        <f>'Tillstånd LBE'!D19</f>
        <v>Nytt</v>
      </c>
      <c r="E86" s="110">
        <f>'Tillstånd LBE'!J19</f>
        <v>8291.25</v>
      </c>
      <c r="F86" s="110">
        <f>'Tillstånd LBE'!K19</f>
        <v>6030</v>
      </c>
    </row>
    <row r="87" spans="2:6" x14ac:dyDescent="0.2">
      <c r="B87" s="170"/>
      <c r="C87" s="160"/>
      <c r="D87" s="18" t="str">
        <f>'Tillstånd LBE'!D20</f>
        <v>Förnyat</v>
      </c>
      <c r="E87" s="110">
        <f>'Tillstånd LBE'!J20</f>
        <v>6783.75</v>
      </c>
      <c r="F87" s="110">
        <f>'Tillstånd LBE'!K20</f>
        <v>4522.5</v>
      </c>
    </row>
    <row r="88" spans="2:6" x14ac:dyDescent="0.2">
      <c r="B88" s="169">
        <f>'Tillstånd LBE'!B21</f>
        <v>12</v>
      </c>
      <c r="C88" s="159" t="str">
        <f>'Tillstånd LBE'!C21</f>
        <v>Restaurang med gasol</v>
      </c>
      <c r="D88" s="18" t="str">
        <f>'Tillstånd LBE'!D21</f>
        <v>Nytt</v>
      </c>
      <c r="E88" s="110">
        <f>'Tillstånd LBE'!J21</f>
        <v>7286.25</v>
      </c>
      <c r="F88" s="110">
        <f>'Tillstånd LBE'!K21</f>
        <v>5025</v>
      </c>
    </row>
    <row r="89" spans="2:6" x14ac:dyDescent="0.2">
      <c r="B89" s="170"/>
      <c r="C89" s="160"/>
      <c r="D89" s="18" t="str">
        <f>'Tillstånd LBE'!D22</f>
        <v>Förnyat</v>
      </c>
      <c r="E89" s="110">
        <f>'Tillstånd LBE'!J22</f>
        <v>5778.75</v>
      </c>
      <c r="F89" s="110">
        <f>'Tillstånd LBE'!K22</f>
        <v>3517.5</v>
      </c>
    </row>
    <row r="90" spans="2:6" x14ac:dyDescent="0.2">
      <c r="B90" s="169">
        <f>'Tillstånd LBE'!B23</f>
        <v>13</v>
      </c>
      <c r="C90" s="159" t="str">
        <f>'Tillstånd LBE'!C23</f>
        <v>Butik</v>
      </c>
      <c r="D90" s="18" t="str">
        <f>'Tillstånd LBE'!D23</f>
        <v>Nytt</v>
      </c>
      <c r="E90" s="110">
        <f>'Tillstånd LBE'!J23</f>
        <v>8291.25</v>
      </c>
      <c r="F90" s="110">
        <f>'Tillstånd LBE'!K23</f>
        <v>6030</v>
      </c>
    </row>
    <row r="91" spans="2:6" x14ac:dyDescent="0.2">
      <c r="B91" s="170"/>
      <c r="C91" s="160"/>
      <c r="D91" s="18" t="str">
        <f>'Tillstånd LBE'!D24</f>
        <v>Förnyat</v>
      </c>
      <c r="E91" s="110">
        <f>'Tillstånd LBE'!J24</f>
        <v>6783.75</v>
      </c>
      <c r="F91" s="110">
        <f>'Tillstånd LBE'!K24</f>
        <v>4522.5</v>
      </c>
    </row>
    <row r="92" spans="2:6" x14ac:dyDescent="0.2">
      <c r="B92" s="169">
        <f>'Tillstånd LBE'!B25</f>
        <v>14</v>
      </c>
      <c r="C92" s="159" t="str">
        <f>'Tillstånd LBE'!C25</f>
        <v>Färghandel</v>
      </c>
      <c r="D92" s="18" t="str">
        <f>'Tillstånd LBE'!D25</f>
        <v>Nytt</v>
      </c>
      <c r="E92" s="110">
        <f>'Tillstånd LBE'!J25</f>
        <v>8793.75</v>
      </c>
      <c r="F92" s="110">
        <f>'Tillstånd LBE'!K25</f>
        <v>6030</v>
      </c>
    </row>
    <row r="93" spans="2:6" x14ac:dyDescent="0.2">
      <c r="B93" s="170"/>
      <c r="C93" s="160"/>
      <c r="D93" s="18" t="str">
        <f>'Tillstånd LBE'!D26</f>
        <v>Förnyat</v>
      </c>
      <c r="E93" s="110">
        <f>'Tillstånd LBE'!J26</f>
        <v>7286.25</v>
      </c>
      <c r="F93" s="110">
        <f>'Tillstånd LBE'!K26</f>
        <v>4522.5</v>
      </c>
    </row>
    <row r="94" spans="2:6" x14ac:dyDescent="0.2">
      <c r="B94" s="169">
        <f>'Tillstånd LBE'!B27</f>
        <v>15</v>
      </c>
      <c r="C94" s="159" t="str">
        <f>'Tillstånd LBE'!C27</f>
        <v>Fyrverkeriförsäljning</v>
      </c>
      <c r="D94" s="18" t="str">
        <f>'Tillstånd LBE'!D27</f>
        <v>Nytt</v>
      </c>
      <c r="E94" s="110">
        <f>'Tillstånd LBE'!J27</f>
        <v>6783.75</v>
      </c>
      <c r="F94" s="110">
        <f>'Tillstånd LBE'!K27</f>
        <v>5025</v>
      </c>
    </row>
    <row r="95" spans="2:6" x14ac:dyDescent="0.2">
      <c r="B95" s="170"/>
      <c r="C95" s="160"/>
      <c r="D95" s="145" t="str">
        <f>'Tillstånd LBE'!D28</f>
        <v>Förnyat</v>
      </c>
      <c r="E95" s="146">
        <f>'Tillstånd LBE'!J28</f>
        <v>5276.25</v>
      </c>
      <c r="F95" s="146">
        <f>'Tillstånd LBE'!K28</f>
        <v>4020</v>
      </c>
    </row>
    <row r="96" spans="2:6" x14ac:dyDescent="0.2">
      <c r="B96" s="169">
        <f>'Tillstånd LBE'!B29</f>
        <v>16</v>
      </c>
      <c r="C96" s="159" t="str">
        <f>'Tillstånd LBE'!C29</f>
        <v>Förvaring av explosiv vara mindre omfattning &lt; 60 kg</v>
      </c>
      <c r="D96" s="145" t="str">
        <f>'Tillstånd LBE'!D29</f>
        <v>Nytt</v>
      </c>
      <c r="E96" s="146">
        <f>'Tillstånd LBE'!J29</f>
        <v>5778.75</v>
      </c>
      <c r="F96" s="146">
        <f>'Tillstånd LBE'!K29</f>
        <v>4020</v>
      </c>
    </row>
    <row r="97" spans="2:7" x14ac:dyDescent="0.2">
      <c r="B97" s="170"/>
      <c r="C97" s="160"/>
      <c r="D97" s="145" t="str">
        <f>'Tillstånd LBE'!D30</f>
        <v>Förnyat</v>
      </c>
      <c r="E97" s="146">
        <f>'Tillstånd LBE'!J30</f>
        <v>4271.25</v>
      </c>
      <c r="F97" s="146">
        <f>'Tillstånd LBE'!K30</f>
        <v>3015</v>
      </c>
    </row>
    <row r="98" spans="2:7" x14ac:dyDescent="0.2">
      <c r="B98" s="169">
        <f>'Tillstånd LBE'!B31</f>
        <v>17</v>
      </c>
      <c r="C98" s="159" t="str">
        <f>'Tillstånd LBE'!C31</f>
        <v>Förvaring av explosiv vara större omfattning ≥60 kg</v>
      </c>
      <c r="D98" s="18" t="str">
        <f>'Tillstånd LBE'!D31</f>
        <v>Nytt</v>
      </c>
      <c r="E98" s="110">
        <f>'Tillstånd LBE'!J31</f>
        <v>8793.75</v>
      </c>
      <c r="F98" s="110">
        <f>'Tillstånd LBE'!K31</f>
        <v>6030</v>
      </c>
    </row>
    <row r="99" spans="2:7" x14ac:dyDescent="0.2">
      <c r="B99" s="170"/>
      <c r="C99" s="160"/>
      <c r="D99" s="18" t="str">
        <f>'Tillstånd LBE'!D32</f>
        <v>Förnyat</v>
      </c>
      <c r="E99" s="110">
        <f>'Tillstånd LBE'!J32</f>
        <v>6783.75</v>
      </c>
      <c r="F99" s="110">
        <f>'Tillstånd LBE'!K32</f>
        <v>4522.5</v>
      </c>
    </row>
    <row r="101" spans="2:7" ht="15" customHeight="1" x14ac:dyDescent="0.2">
      <c r="B101" s="101" t="s">
        <v>79</v>
      </c>
    </row>
    <row r="102" spans="2:7" ht="15" customHeight="1" x14ac:dyDescent="0.2">
      <c r="B102" s="173" t="s">
        <v>83</v>
      </c>
      <c r="C102" s="173"/>
      <c r="D102" s="173"/>
      <c r="E102" s="173"/>
      <c r="F102" s="173"/>
    </row>
    <row r="103" spans="2:7" ht="3.75" customHeight="1" x14ac:dyDescent="0.2">
      <c r="B103" s="116"/>
      <c r="C103" s="116"/>
      <c r="D103" s="117"/>
      <c r="E103" s="118"/>
    </row>
    <row r="104" spans="2:7" ht="15" customHeight="1" x14ac:dyDescent="0.2">
      <c r="B104" s="119" t="s">
        <v>82</v>
      </c>
      <c r="C104" s="119"/>
      <c r="D104" s="117"/>
      <c r="E104" s="118"/>
    </row>
    <row r="105" spans="2:7" ht="3.75" customHeight="1" x14ac:dyDescent="0.2">
      <c r="B105" s="119"/>
      <c r="C105" s="119"/>
      <c r="D105" s="117"/>
      <c r="E105" s="118"/>
    </row>
    <row r="106" spans="2:7" ht="15" customHeight="1" x14ac:dyDescent="0.2">
      <c r="B106" s="171" t="s">
        <v>81</v>
      </c>
      <c r="C106" s="171"/>
      <c r="D106" s="171"/>
      <c r="E106" s="171"/>
      <c r="F106" s="171"/>
    </row>
    <row r="107" spans="2:7" ht="3.75" customHeight="1" x14ac:dyDescent="0.2">
      <c r="B107" s="120"/>
      <c r="C107" s="120"/>
      <c r="D107" s="117"/>
      <c r="E107" s="118"/>
    </row>
    <row r="108" spans="2:7" ht="15" customHeight="1" x14ac:dyDescent="0.2">
      <c r="B108" s="120" t="s">
        <v>25</v>
      </c>
      <c r="C108" s="121"/>
      <c r="D108" s="117"/>
      <c r="E108" s="118"/>
    </row>
    <row r="109" spans="2:7" ht="3.75" customHeight="1" x14ac:dyDescent="0.2">
      <c r="B109" s="120"/>
      <c r="C109" s="120"/>
      <c r="D109" s="117"/>
      <c r="E109" s="118"/>
    </row>
    <row r="110" spans="2:7" ht="15" customHeight="1" x14ac:dyDescent="0.2">
      <c r="B110" s="120" t="str">
        <f>'Tillsyn LSO'!F21</f>
        <v>Vid byggnader utformade som Br0 ökar förberedelsetiden med 1tim.</v>
      </c>
      <c r="C110" s="120"/>
      <c r="D110" s="117"/>
      <c r="E110" s="118"/>
    </row>
    <row r="111" spans="2:7" ht="3.75" customHeight="1" x14ac:dyDescent="0.2">
      <c r="B111" s="120"/>
      <c r="C111" s="120"/>
      <c r="D111" s="117"/>
      <c r="E111" s="118"/>
    </row>
    <row r="112" spans="2:7" ht="15" customHeight="1" x14ac:dyDescent="0.25">
      <c r="B112" s="171" t="s">
        <v>80</v>
      </c>
      <c r="C112" s="171"/>
      <c r="D112" s="171"/>
      <c r="E112" s="171"/>
      <c r="F112" s="171"/>
      <c r="G112" s="23"/>
    </row>
    <row r="113" spans="2:7" ht="15" customHeight="1" x14ac:dyDescent="0.25">
      <c r="B113" s="171"/>
      <c r="C113" s="171"/>
      <c r="D113" s="171"/>
      <c r="E113" s="171"/>
      <c r="F113" s="171"/>
      <c r="G113" s="23"/>
    </row>
    <row r="114" spans="2:7" ht="24.75" customHeight="1" x14ac:dyDescent="0.25">
      <c r="B114" s="171"/>
      <c r="C114" s="171"/>
      <c r="D114" s="171"/>
      <c r="E114" s="171"/>
      <c r="F114" s="171"/>
      <c r="G114" s="23"/>
    </row>
    <row r="115" spans="2:7" ht="3.75" customHeight="1" x14ac:dyDescent="0.2">
      <c r="B115" s="123"/>
      <c r="C115" s="123"/>
      <c r="D115" s="123"/>
      <c r="E115" s="123"/>
      <c r="F115" s="114"/>
    </row>
    <row r="116" spans="2:7" ht="15" customHeight="1" x14ac:dyDescent="0.25">
      <c r="B116" s="120" t="s">
        <v>78</v>
      </c>
      <c r="C116" s="120"/>
      <c r="D116" s="120"/>
      <c r="E116" s="122"/>
      <c r="F116" s="113"/>
      <c r="G116" s="23"/>
    </row>
    <row r="117" spans="2:7" ht="15" customHeight="1" x14ac:dyDescent="0.2">
      <c r="D117" s="4"/>
      <c r="E117" s="114"/>
      <c r="F117" s="114"/>
    </row>
    <row r="118" spans="2:7" ht="15" customHeight="1" x14ac:dyDescent="0.2">
      <c r="B118"/>
      <c r="C118"/>
      <c r="D118"/>
      <c r="E118" s="115"/>
      <c r="F118" s="115"/>
      <c r="G118"/>
    </row>
    <row r="119" spans="2:7" ht="15" customHeight="1" x14ac:dyDescent="0.2">
      <c r="B119" s="172"/>
      <c r="C119" s="172"/>
      <c r="D119" s="172"/>
      <c r="E119" s="172"/>
      <c r="F119" s="172"/>
      <c r="G119" s="172"/>
    </row>
    <row r="120" spans="2:7" ht="15" customHeight="1" x14ac:dyDescent="0.2">
      <c r="B120" s="172"/>
      <c r="C120" s="172"/>
      <c r="D120" s="172"/>
      <c r="E120" s="172"/>
      <c r="F120" s="172"/>
      <c r="G120" s="172"/>
    </row>
    <row r="121" spans="2:7" ht="15" customHeight="1" x14ac:dyDescent="0.2">
      <c r="B121"/>
      <c r="C121"/>
      <c r="D121"/>
      <c r="E121" s="115"/>
      <c r="F121" s="115"/>
      <c r="G121"/>
    </row>
    <row r="122" spans="2:7" ht="15" customHeight="1" x14ac:dyDescent="0.2">
      <c r="D122" s="4"/>
      <c r="E122" s="114"/>
      <c r="F122" s="114"/>
    </row>
    <row r="123" spans="2:7" ht="15" customHeight="1" x14ac:dyDescent="0.2"/>
    <row r="124" spans="2:7" ht="15" customHeight="1" x14ac:dyDescent="0.2"/>
    <row r="125" spans="2:7" ht="15" customHeight="1" x14ac:dyDescent="0.2"/>
    <row r="126" spans="2:7" ht="15" customHeight="1" x14ac:dyDescent="0.2"/>
    <row r="127" spans="2:7" ht="15" customHeight="1" x14ac:dyDescent="0.2"/>
    <row r="128" spans="2:7"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8" customHeight="1" x14ac:dyDescent="0.2"/>
    <row r="319" ht="18" customHeight="1" x14ac:dyDescent="0.2"/>
    <row r="320" ht="18" customHeight="1" x14ac:dyDescent="0.2"/>
    <row r="321" ht="18" customHeight="1" x14ac:dyDescent="0.2"/>
    <row r="322" ht="18" customHeight="1" x14ac:dyDescent="0.2"/>
    <row r="323" ht="18" customHeight="1" x14ac:dyDescent="0.2"/>
    <row r="324" ht="18" customHeight="1" x14ac:dyDescent="0.2"/>
    <row r="325" ht="18" customHeight="1" x14ac:dyDescent="0.2"/>
  </sheetData>
  <sheetProtection selectLockedCells="1"/>
  <mergeCells count="36">
    <mergeCell ref="B119:G120"/>
    <mergeCell ref="C82:C83"/>
    <mergeCell ref="C84:C85"/>
    <mergeCell ref="C86:C87"/>
    <mergeCell ref="C88:C89"/>
    <mergeCell ref="C92:C93"/>
    <mergeCell ref="B92:B93"/>
    <mergeCell ref="B94:B95"/>
    <mergeCell ref="B96:B97"/>
    <mergeCell ref="B98:B99"/>
    <mergeCell ref="C98:C99"/>
    <mergeCell ref="B84:B85"/>
    <mergeCell ref="B88:B89"/>
    <mergeCell ref="B102:F102"/>
    <mergeCell ref="B106:F106"/>
    <mergeCell ref="B78:B79"/>
    <mergeCell ref="B80:B81"/>
    <mergeCell ref="B86:B87"/>
    <mergeCell ref="B112:F114"/>
    <mergeCell ref="B76:B77"/>
    <mergeCell ref="B82:B83"/>
    <mergeCell ref="B90:B91"/>
    <mergeCell ref="C2:F2"/>
    <mergeCell ref="C3:F3"/>
    <mergeCell ref="C94:C95"/>
    <mergeCell ref="C96:C97"/>
    <mergeCell ref="C5:F5"/>
    <mergeCell ref="C70:F70"/>
    <mergeCell ref="C57:D57"/>
    <mergeCell ref="C24:F24"/>
    <mergeCell ref="C40:F40"/>
    <mergeCell ref="C76:C77"/>
    <mergeCell ref="C78:C79"/>
    <mergeCell ref="C80:C81"/>
    <mergeCell ref="C25:D25"/>
    <mergeCell ref="C90:C91"/>
  </mergeCells>
  <pageMargins left="0.7" right="0.7" top="0.75" bottom="0.75" header="0.3" footer="0.3"/>
  <pageSetup paperSize="9" scale="81" fitToHeight="0" orientation="portrait" r:id="rId1"/>
  <headerFooter>
    <oddFooter>&amp;Rsida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fitToPage="1"/>
  </sheetPr>
  <dimension ref="B1:N139"/>
  <sheetViews>
    <sheetView showGridLines="0" zoomScale="90" zoomScaleNormal="90" workbookViewId="0">
      <pane ySplit="4" topLeftCell="A5" activePane="bottomLeft" state="frozen"/>
      <selection activeCell="K10" sqref="K10"/>
      <selection pane="bottomLeft" activeCell="N10" sqref="N10"/>
    </sheetView>
  </sheetViews>
  <sheetFormatPr defaultRowHeight="30" customHeight="1" x14ac:dyDescent="0.2"/>
  <cols>
    <col min="1" max="1" width="2.625" style="54" customWidth="1"/>
    <col min="2" max="2" width="6" style="76" customWidth="1"/>
    <col min="3" max="3" width="46.375" style="54" customWidth="1"/>
    <col min="4" max="4" width="17.125" style="54" customWidth="1"/>
    <col min="5" max="5" width="11.5" style="37" customWidth="1"/>
    <col min="6" max="6" width="15.375" style="37" customWidth="1"/>
    <col min="7" max="9" width="11.5" style="37" customWidth="1"/>
    <col min="10" max="10" width="11.75" style="37" customWidth="1"/>
    <col min="11" max="11" width="10.625" style="52" customWidth="1"/>
    <col min="12" max="12" width="10.625" style="53" customWidth="1"/>
    <col min="13" max="13" width="27.875" style="37" customWidth="1"/>
    <col min="14" max="14" width="22.625" style="37" customWidth="1"/>
    <col min="15" max="25" width="10.625" style="54" customWidth="1"/>
    <col min="26" max="16384" width="9" style="54"/>
  </cols>
  <sheetData>
    <row r="1" spans="2:14" ht="34.15" customHeight="1" x14ac:dyDescent="0.2">
      <c r="B1" s="49"/>
      <c r="C1" s="50"/>
      <c r="D1" s="51"/>
    </row>
    <row r="2" spans="2:14" s="55" customFormat="1" ht="24" customHeight="1" x14ac:dyDescent="0.2">
      <c r="B2" s="179">
        <v>1</v>
      </c>
      <c r="C2" s="178" t="s">
        <v>1</v>
      </c>
      <c r="D2" s="178"/>
      <c r="E2" s="178"/>
      <c r="F2" s="178"/>
      <c r="G2" s="178"/>
      <c r="H2" s="178"/>
      <c r="I2" s="178"/>
      <c r="J2" s="178"/>
      <c r="K2" s="178"/>
      <c r="L2" s="178"/>
    </row>
    <row r="3" spans="2:14" s="55" customFormat="1" ht="24" customHeight="1" x14ac:dyDescent="0.2">
      <c r="B3" s="180"/>
      <c r="C3" s="175" t="s">
        <v>39</v>
      </c>
      <c r="D3" s="176"/>
      <c r="E3" s="176"/>
      <c r="F3" s="176"/>
      <c r="G3" s="176"/>
      <c r="H3" s="176"/>
      <c r="I3" s="176"/>
      <c r="J3" s="176"/>
      <c r="K3" s="176"/>
      <c r="L3" s="177"/>
      <c r="M3" s="56"/>
      <c r="N3" s="56"/>
    </row>
    <row r="4" spans="2:14" s="59" customFormat="1" ht="62.25" customHeight="1" thickBot="1" x14ac:dyDescent="0.25">
      <c r="B4" s="174" t="s">
        <v>2</v>
      </c>
      <c r="C4" s="174"/>
      <c r="D4" s="57" t="s">
        <v>9</v>
      </c>
      <c r="E4" s="58" t="s">
        <v>31</v>
      </c>
      <c r="F4" s="58" t="s">
        <v>32</v>
      </c>
      <c r="G4" s="58" t="s">
        <v>33</v>
      </c>
      <c r="H4" s="58" t="s">
        <v>38</v>
      </c>
      <c r="I4" s="58" t="s">
        <v>41</v>
      </c>
      <c r="J4" s="58" t="s">
        <v>42</v>
      </c>
      <c r="K4" s="6" t="s">
        <v>13</v>
      </c>
      <c r="L4" s="7" t="s">
        <v>3</v>
      </c>
      <c r="M4" s="37"/>
      <c r="N4" s="37"/>
    </row>
    <row r="5" spans="2:14" s="62" customFormat="1" ht="24" customHeight="1" x14ac:dyDescent="0.2">
      <c r="B5" s="60">
        <v>1</v>
      </c>
      <c r="C5" s="61" t="s">
        <v>86</v>
      </c>
      <c r="D5" s="61" t="s">
        <v>30</v>
      </c>
      <c r="E5" s="9">
        <v>0.5</v>
      </c>
      <c r="F5" s="9">
        <v>1.5</v>
      </c>
      <c r="G5" s="9">
        <v>0.7</v>
      </c>
      <c r="H5" s="9">
        <v>1.5</v>
      </c>
      <c r="I5" s="9">
        <v>2</v>
      </c>
      <c r="J5" s="9">
        <v>1</v>
      </c>
      <c r="K5" s="15">
        <f>SUM(F5:I5)</f>
        <v>5.7</v>
      </c>
      <c r="L5" s="10">
        <f>K5*TimKostLSO</f>
        <v>5728.5</v>
      </c>
      <c r="M5" s="34"/>
      <c r="N5" s="34"/>
    </row>
    <row r="6" spans="2:14" s="62" customFormat="1" ht="45" x14ac:dyDescent="0.2">
      <c r="B6" s="63">
        <v>2</v>
      </c>
      <c r="C6" s="64" t="s">
        <v>87</v>
      </c>
      <c r="D6" s="64" t="s">
        <v>30</v>
      </c>
      <c r="E6" s="1">
        <v>0.5</v>
      </c>
      <c r="F6" s="1">
        <v>2.5</v>
      </c>
      <c r="G6" s="1">
        <v>0.7</v>
      </c>
      <c r="H6" s="1">
        <v>2.5</v>
      </c>
      <c r="I6" s="1">
        <v>2.5</v>
      </c>
      <c r="J6" s="1">
        <v>1</v>
      </c>
      <c r="K6" s="16">
        <f>SUM(F6:I6)</f>
        <v>8.1999999999999993</v>
      </c>
      <c r="L6" s="2">
        <f>K6*TimKostLSO</f>
        <v>8241</v>
      </c>
      <c r="M6" s="85" t="s">
        <v>51</v>
      </c>
      <c r="N6" s="34"/>
    </row>
    <row r="7" spans="2:14" s="62" customFormat="1" ht="24" customHeight="1" x14ac:dyDescent="0.2">
      <c r="B7" s="63">
        <v>3</v>
      </c>
      <c r="C7" s="64" t="s">
        <v>7</v>
      </c>
      <c r="D7" s="64" t="s">
        <v>10</v>
      </c>
      <c r="E7" s="1">
        <v>0.5</v>
      </c>
      <c r="F7" s="1">
        <v>1</v>
      </c>
      <c r="G7" s="1">
        <v>0.7</v>
      </c>
      <c r="H7" s="1">
        <v>1</v>
      </c>
      <c r="I7" s="1">
        <v>2</v>
      </c>
      <c r="J7" s="1">
        <v>1</v>
      </c>
      <c r="K7" s="16">
        <f>SUM(F7:I7)</f>
        <v>4.7</v>
      </c>
      <c r="L7" s="2">
        <f t="shared" ref="L7:L19" si="0">K7*TimKostLSO</f>
        <v>4723.5</v>
      </c>
      <c r="M7" s="34"/>
      <c r="N7" s="34"/>
    </row>
    <row r="8" spans="2:14" s="62" customFormat="1" ht="24" customHeight="1" x14ac:dyDescent="0.2">
      <c r="B8" s="63">
        <v>4</v>
      </c>
      <c r="C8" s="64" t="s">
        <v>85</v>
      </c>
      <c r="D8" s="64" t="s">
        <v>29</v>
      </c>
      <c r="E8" s="1">
        <v>0.5</v>
      </c>
      <c r="F8" s="1">
        <v>1</v>
      </c>
      <c r="G8" s="1">
        <v>0.7</v>
      </c>
      <c r="H8" s="1">
        <v>1</v>
      </c>
      <c r="I8" s="1">
        <v>1.5</v>
      </c>
      <c r="J8" s="1">
        <v>1</v>
      </c>
      <c r="K8" s="16">
        <f t="shared" ref="K8" si="1">SUM(F8:I8)</f>
        <v>4.2</v>
      </c>
      <c r="L8" s="2">
        <f t="shared" ref="L8" si="2">K8*TimKostLSO</f>
        <v>4221</v>
      </c>
      <c r="M8" s="34"/>
      <c r="N8" s="34"/>
    </row>
    <row r="9" spans="2:14" s="62" customFormat="1" ht="24" customHeight="1" x14ac:dyDescent="0.2">
      <c r="B9" s="63">
        <v>5</v>
      </c>
      <c r="C9" s="64" t="s">
        <v>52</v>
      </c>
      <c r="D9" s="64" t="s">
        <v>29</v>
      </c>
      <c r="E9" s="1">
        <v>0.5</v>
      </c>
      <c r="F9" s="1">
        <v>1</v>
      </c>
      <c r="G9" s="1">
        <v>0.7</v>
      </c>
      <c r="H9" s="1">
        <v>1</v>
      </c>
      <c r="I9" s="1">
        <v>2</v>
      </c>
      <c r="J9" s="1">
        <v>1</v>
      </c>
      <c r="K9" s="16">
        <f t="shared" ref="K9:K20" si="3">SUM(F9:I9)</f>
        <v>4.7</v>
      </c>
      <c r="L9" s="2">
        <f t="shared" si="0"/>
        <v>4723.5</v>
      </c>
      <c r="M9" s="34"/>
      <c r="N9" s="34"/>
    </row>
    <row r="10" spans="2:14" s="62" customFormat="1" ht="24" customHeight="1" x14ac:dyDescent="0.2">
      <c r="B10" s="63">
        <v>6</v>
      </c>
      <c r="C10" s="84" t="s">
        <v>53</v>
      </c>
      <c r="D10" s="64" t="s">
        <v>48</v>
      </c>
      <c r="E10" s="1">
        <v>0.5</v>
      </c>
      <c r="F10" s="1">
        <v>1.5</v>
      </c>
      <c r="G10" s="1">
        <v>0.7</v>
      </c>
      <c r="H10" s="1">
        <v>1.5</v>
      </c>
      <c r="I10" s="1">
        <v>2</v>
      </c>
      <c r="J10" s="1">
        <v>1</v>
      </c>
      <c r="K10" s="16">
        <f t="shared" si="3"/>
        <v>5.7</v>
      </c>
      <c r="L10" s="2">
        <f t="shared" ref="L10" si="4">K10*TimKostLSO</f>
        <v>5728.5</v>
      </c>
      <c r="M10" s="34"/>
      <c r="N10" s="34"/>
    </row>
    <row r="11" spans="2:14" s="62" customFormat="1" ht="24" customHeight="1" x14ac:dyDescent="0.2">
      <c r="B11" s="63">
        <v>7</v>
      </c>
      <c r="C11" s="64" t="s">
        <v>54</v>
      </c>
      <c r="D11" s="64" t="s">
        <v>11</v>
      </c>
      <c r="E11" s="1">
        <v>0.5</v>
      </c>
      <c r="F11" s="1">
        <v>1</v>
      </c>
      <c r="G11" s="1">
        <v>0.7</v>
      </c>
      <c r="H11" s="1">
        <v>1</v>
      </c>
      <c r="I11" s="1">
        <v>1</v>
      </c>
      <c r="J11" s="1">
        <v>1</v>
      </c>
      <c r="K11" s="16">
        <f t="shared" ref="K11:K13" si="5">SUM(F11:I11)</f>
        <v>3.7</v>
      </c>
      <c r="L11" s="2">
        <f t="shared" ref="L11:L13" si="6">K11*TimKostLSO</f>
        <v>3718.5</v>
      </c>
      <c r="M11" s="34"/>
      <c r="N11" s="34"/>
    </row>
    <row r="12" spans="2:14" s="62" customFormat="1" ht="24" customHeight="1" x14ac:dyDescent="0.2">
      <c r="B12" s="63">
        <v>8</v>
      </c>
      <c r="C12" s="64" t="s">
        <v>84</v>
      </c>
      <c r="D12" s="64" t="s">
        <v>11</v>
      </c>
      <c r="E12" s="1">
        <v>0.5</v>
      </c>
      <c r="F12" s="1">
        <v>1</v>
      </c>
      <c r="G12" s="1">
        <v>0.7</v>
      </c>
      <c r="H12" s="1">
        <v>1</v>
      </c>
      <c r="I12" s="1">
        <v>2</v>
      </c>
      <c r="J12" s="1">
        <v>1</v>
      </c>
      <c r="K12" s="16">
        <f t="shared" ref="K12" si="7">SUM(F12:I12)</f>
        <v>4.7</v>
      </c>
      <c r="L12" s="2">
        <f t="shared" ref="L12" si="8">K12*TimKostLSO</f>
        <v>4723.5</v>
      </c>
      <c r="M12" s="34"/>
      <c r="N12" s="34"/>
    </row>
    <row r="13" spans="2:14" s="62" customFormat="1" ht="24" customHeight="1" x14ac:dyDescent="0.2">
      <c r="B13" s="63">
        <v>9</v>
      </c>
      <c r="C13" s="64" t="s">
        <v>89</v>
      </c>
      <c r="D13" s="64" t="s">
        <v>11</v>
      </c>
      <c r="E13" s="1">
        <v>0.5</v>
      </c>
      <c r="F13" s="1">
        <v>1.5</v>
      </c>
      <c r="G13" s="1">
        <v>0.7</v>
      </c>
      <c r="H13" s="1">
        <v>1.5</v>
      </c>
      <c r="I13" s="1">
        <v>2</v>
      </c>
      <c r="J13" s="1">
        <v>1</v>
      </c>
      <c r="K13" s="16">
        <f t="shared" si="5"/>
        <v>5.7</v>
      </c>
      <c r="L13" s="2">
        <f t="shared" si="6"/>
        <v>5728.5</v>
      </c>
      <c r="M13" s="34"/>
      <c r="N13" s="34"/>
    </row>
    <row r="14" spans="2:14" s="62" customFormat="1" ht="24" customHeight="1" x14ac:dyDescent="0.2">
      <c r="B14" s="63">
        <v>10</v>
      </c>
      <c r="C14" s="64" t="s">
        <v>55</v>
      </c>
      <c r="D14" s="64" t="s">
        <v>11</v>
      </c>
      <c r="E14" s="1">
        <v>0.5</v>
      </c>
      <c r="F14" s="1">
        <v>1.5</v>
      </c>
      <c r="G14" s="1">
        <v>0.7</v>
      </c>
      <c r="H14" s="1">
        <v>2.5</v>
      </c>
      <c r="I14" s="1">
        <v>3</v>
      </c>
      <c r="J14" s="1">
        <v>1</v>
      </c>
      <c r="K14" s="16">
        <f t="shared" si="3"/>
        <v>7.7</v>
      </c>
      <c r="L14" s="2">
        <f t="shared" si="0"/>
        <v>7738.5</v>
      </c>
      <c r="M14" s="34"/>
      <c r="N14" s="34"/>
    </row>
    <row r="15" spans="2:14" s="62" customFormat="1" ht="24" customHeight="1" x14ac:dyDescent="0.2">
      <c r="B15" s="63">
        <v>11</v>
      </c>
      <c r="C15" s="64" t="s">
        <v>56</v>
      </c>
      <c r="D15" s="64" t="s">
        <v>50</v>
      </c>
      <c r="E15" s="1">
        <v>0.5</v>
      </c>
      <c r="F15" s="1">
        <v>1.5</v>
      </c>
      <c r="G15" s="1">
        <v>0.7</v>
      </c>
      <c r="H15" s="1">
        <v>1</v>
      </c>
      <c r="I15" s="1">
        <v>1.5</v>
      </c>
      <c r="J15" s="1">
        <v>1</v>
      </c>
      <c r="K15" s="16">
        <f t="shared" si="3"/>
        <v>4.7</v>
      </c>
      <c r="L15" s="2">
        <f t="shared" si="0"/>
        <v>4723.5</v>
      </c>
      <c r="M15" s="34"/>
      <c r="N15" s="34"/>
    </row>
    <row r="16" spans="2:14" s="62" customFormat="1" ht="24" customHeight="1" x14ac:dyDescent="0.2">
      <c r="B16" s="63">
        <v>12</v>
      </c>
      <c r="C16" s="64" t="s">
        <v>57</v>
      </c>
      <c r="D16" s="64" t="s">
        <v>49</v>
      </c>
      <c r="E16" s="1">
        <v>0.5</v>
      </c>
      <c r="F16" s="1">
        <v>1.5</v>
      </c>
      <c r="G16" s="1">
        <v>0.7</v>
      </c>
      <c r="H16" s="1">
        <v>2</v>
      </c>
      <c r="I16" s="1">
        <v>2</v>
      </c>
      <c r="J16" s="1">
        <v>1</v>
      </c>
      <c r="K16" s="16">
        <f t="shared" ref="K16" si="9">SUM(F16:I16)</f>
        <v>6.2</v>
      </c>
      <c r="L16" s="2">
        <f t="shared" ref="L16" si="10">K16*TimKostLSO</f>
        <v>6231</v>
      </c>
      <c r="M16" s="34"/>
      <c r="N16" s="34"/>
    </row>
    <row r="17" spans="2:14" s="62" customFormat="1" ht="24" customHeight="1" x14ac:dyDescent="0.2">
      <c r="B17" s="63">
        <v>13</v>
      </c>
      <c r="C17" s="64" t="s">
        <v>58</v>
      </c>
      <c r="D17" s="64" t="s">
        <v>12</v>
      </c>
      <c r="E17" s="1">
        <v>0.5</v>
      </c>
      <c r="F17" s="1">
        <v>2.5</v>
      </c>
      <c r="G17" s="1">
        <v>0.7</v>
      </c>
      <c r="H17" s="1">
        <v>2.5</v>
      </c>
      <c r="I17" s="1">
        <v>2.5</v>
      </c>
      <c r="J17" s="1">
        <v>1</v>
      </c>
      <c r="K17" s="16">
        <f t="shared" si="3"/>
        <v>8.1999999999999993</v>
      </c>
      <c r="L17" s="2">
        <f t="shared" si="0"/>
        <v>8241</v>
      </c>
      <c r="M17" s="34"/>
      <c r="N17" s="34"/>
    </row>
    <row r="18" spans="2:14" s="62" customFormat="1" ht="24" customHeight="1" x14ac:dyDescent="0.2">
      <c r="B18" s="63">
        <v>14</v>
      </c>
      <c r="C18" s="64" t="s">
        <v>8</v>
      </c>
      <c r="D18" s="64"/>
      <c r="E18" s="1">
        <v>0.5</v>
      </c>
      <c r="F18" s="1">
        <v>1.5</v>
      </c>
      <c r="G18" s="1">
        <v>0.7</v>
      </c>
      <c r="H18" s="1">
        <v>2</v>
      </c>
      <c r="I18" s="1">
        <v>2.5</v>
      </c>
      <c r="J18" s="1">
        <v>1</v>
      </c>
      <c r="K18" s="16">
        <f t="shared" si="3"/>
        <v>6.7</v>
      </c>
      <c r="L18" s="2">
        <f t="shared" si="0"/>
        <v>6733.5</v>
      </c>
      <c r="M18" s="34"/>
      <c r="N18" s="34"/>
    </row>
    <row r="19" spans="2:14" s="62" customFormat="1" ht="24" customHeight="1" x14ac:dyDescent="0.2">
      <c r="B19" s="63">
        <v>15</v>
      </c>
      <c r="C19" s="64" t="s">
        <v>88</v>
      </c>
      <c r="D19" s="64"/>
      <c r="E19" s="1">
        <v>0.5</v>
      </c>
      <c r="F19" s="1">
        <v>0.5</v>
      </c>
      <c r="G19" s="1">
        <v>0.7</v>
      </c>
      <c r="H19" s="1">
        <v>1</v>
      </c>
      <c r="I19" s="1">
        <v>1</v>
      </c>
      <c r="J19" s="1">
        <v>1</v>
      </c>
      <c r="K19" s="16">
        <f>SUM(F19:I19)</f>
        <v>3.2</v>
      </c>
      <c r="L19" s="2">
        <f t="shared" si="0"/>
        <v>3216</v>
      </c>
      <c r="M19" s="34"/>
      <c r="N19" s="34"/>
    </row>
    <row r="20" spans="2:14" s="62" customFormat="1" ht="67.5" x14ac:dyDescent="0.2">
      <c r="B20" s="63">
        <v>16</v>
      </c>
      <c r="C20" s="64" t="s">
        <v>24</v>
      </c>
      <c r="D20" s="64"/>
      <c r="E20" s="1">
        <v>0.5</v>
      </c>
      <c r="F20" s="1">
        <v>0.5</v>
      </c>
      <c r="G20" s="1">
        <v>0.7</v>
      </c>
      <c r="H20" s="1">
        <v>1</v>
      </c>
      <c r="I20" s="1">
        <v>1</v>
      </c>
      <c r="J20" s="1">
        <v>1</v>
      </c>
      <c r="K20" s="16">
        <f t="shared" si="3"/>
        <v>3.2</v>
      </c>
      <c r="L20" s="2">
        <f t="shared" ref="L20" si="11">K20*TimKostLSO</f>
        <v>3216</v>
      </c>
      <c r="M20" s="85" t="s">
        <v>59</v>
      </c>
      <c r="N20" s="34"/>
    </row>
    <row r="21" spans="2:14" s="62" customFormat="1" ht="71.25" x14ac:dyDescent="0.2">
      <c r="B21" s="65"/>
      <c r="C21" s="66"/>
      <c r="D21" s="66"/>
      <c r="E21" s="67"/>
      <c r="F21" s="86" t="s">
        <v>60</v>
      </c>
      <c r="G21" s="67"/>
      <c r="H21" s="67"/>
      <c r="I21" s="67"/>
      <c r="J21" s="67"/>
      <c r="K21" s="24"/>
      <c r="L21" s="25"/>
      <c r="M21" s="34"/>
      <c r="N21" s="34"/>
    </row>
    <row r="22" spans="2:14" s="62" customFormat="1" ht="24" customHeight="1" x14ac:dyDescent="0.2">
      <c r="B22" s="68"/>
      <c r="C22" s="69"/>
      <c r="D22" s="69"/>
      <c r="E22" s="34"/>
      <c r="F22" s="34"/>
      <c r="G22" s="34"/>
      <c r="H22" s="34"/>
      <c r="I22" s="34"/>
      <c r="J22" s="34"/>
      <c r="K22" s="70"/>
      <c r="L22" s="71"/>
      <c r="M22" s="34"/>
      <c r="N22" s="34"/>
    </row>
    <row r="23" spans="2:14" s="55" customFormat="1" ht="24" customHeight="1" x14ac:dyDescent="0.2">
      <c r="B23" s="72"/>
      <c r="C23" s="73"/>
      <c r="D23" s="73"/>
      <c r="E23" s="35"/>
      <c r="F23" s="35"/>
      <c r="G23" s="35"/>
      <c r="H23" s="35"/>
      <c r="I23" s="35"/>
      <c r="J23" s="35"/>
      <c r="K23" s="74"/>
      <c r="L23" s="75"/>
      <c r="M23" s="56"/>
      <c r="N23" s="56"/>
    </row>
    <row r="24" spans="2:14" ht="24" customHeight="1" x14ac:dyDescent="0.2">
      <c r="C24" s="62"/>
      <c r="D24" s="62"/>
      <c r="E24" s="36"/>
      <c r="F24" s="36"/>
      <c r="G24" s="36"/>
      <c r="H24" s="36"/>
      <c r="I24" s="36"/>
      <c r="J24" s="36"/>
      <c r="L24" s="77"/>
    </row>
    <row r="25" spans="2:14" ht="24" customHeight="1" x14ac:dyDescent="0.2">
      <c r="C25" s="62"/>
      <c r="D25" s="62"/>
      <c r="E25" s="36"/>
      <c r="F25" s="36"/>
      <c r="G25" s="36"/>
      <c r="H25" s="36"/>
      <c r="I25" s="36"/>
      <c r="J25" s="36"/>
      <c r="L25" s="77"/>
    </row>
    <row r="26" spans="2:14" ht="30" customHeight="1" x14ac:dyDescent="0.2">
      <c r="C26" s="62"/>
      <c r="D26" s="62"/>
      <c r="E26" s="36"/>
      <c r="F26" s="36"/>
      <c r="G26" s="36"/>
      <c r="H26" s="36"/>
      <c r="I26" s="36"/>
      <c r="J26" s="36"/>
      <c r="L26" s="77"/>
    </row>
    <row r="27" spans="2:14" ht="30" customHeight="1" x14ac:dyDescent="0.2">
      <c r="C27" s="62"/>
      <c r="D27" s="62"/>
      <c r="E27" s="36"/>
      <c r="F27" s="36"/>
      <c r="G27" s="36"/>
      <c r="H27" s="36"/>
      <c r="I27" s="36"/>
      <c r="J27" s="36"/>
      <c r="L27" s="77"/>
    </row>
    <row r="28" spans="2:14" ht="30" customHeight="1" x14ac:dyDescent="0.2">
      <c r="C28" s="62"/>
      <c r="D28" s="62"/>
      <c r="E28" s="36"/>
      <c r="F28" s="36"/>
      <c r="G28" s="36"/>
      <c r="H28" s="36"/>
      <c r="I28" s="36"/>
      <c r="J28" s="36"/>
      <c r="L28" s="77"/>
    </row>
    <row r="29" spans="2:14" ht="30" customHeight="1" x14ac:dyDescent="0.2">
      <c r="C29" s="62"/>
      <c r="D29" s="62"/>
      <c r="E29" s="36"/>
      <c r="F29" s="36"/>
      <c r="G29" s="36"/>
      <c r="H29" s="36"/>
      <c r="I29" s="36"/>
      <c r="J29" s="36"/>
      <c r="L29" s="77"/>
    </row>
    <row r="30" spans="2:14" ht="30" customHeight="1" x14ac:dyDescent="0.2">
      <c r="C30" s="62"/>
      <c r="D30" s="62"/>
      <c r="E30" s="36"/>
      <c r="F30" s="36"/>
      <c r="G30" s="36"/>
      <c r="H30" s="36"/>
      <c r="I30" s="36"/>
      <c r="J30" s="36"/>
      <c r="L30" s="77"/>
    </row>
    <row r="31" spans="2:14" ht="30" customHeight="1" x14ac:dyDescent="0.2">
      <c r="C31" s="62"/>
      <c r="D31" s="62"/>
      <c r="E31" s="36"/>
      <c r="F31" s="36"/>
      <c r="G31" s="36"/>
      <c r="H31" s="36"/>
      <c r="I31" s="36"/>
      <c r="J31" s="36"/>
      <c r="L31" s="77"/>
    </row>
    <row r="32" spans="2:14" ht="30" customHeight="1" x14ac:dyDescent="0.2">
      <c r="C32" s="62"/>
      <c r="D32" s="62"/>
      <c r="E32" s="36"/>
      <c r="F32" s="36"/>
      <c r="G32" s="36"/>
      <c r="H32" s="36"/>
      <c r="I32" s="36"/>
      <c r="J32" s="36"/>
      <c r="L32" s="77"/>
    </row>
    <row r="33" spans="2:14" ht="30" customHeight="1" x14ac:dyDescent="0.2">
      <c r="C33" s="62"/>
      <c r="D33" s="62"/>
      <c r="E33" s="36"/>
      <c r="F33" s="36"/>
      <c r="G33" s="36"/>
      <c r="H33" s="36"/>
      <c r="I33" s="36"/>
      <c r="J33" s="36"/>
      <c r="L33" s="77"/>
    </row>
    <row r="34" spans="2:14" ht="30" customHeight="1" x14ac:dyDescent="0.2">
      <c r="C34" s="62"/>
      <c r="D34" s="62"/>
      <c r="E34" s="36"/>
      <c r="F34" s="36"/>
      <c r="G34" s="36"/>
      <c r="H34" s="36"/>
      <c r="I34" s="36"/>
      <c r="J34" s="36"/>
      <c r="L34" s="77"/>
    </row>
    <row r="35" spans="2:14" ht="30" customHeight="1" x14ac:dyDescent="0.2">
      <c r="K35" s="37"/>
      <c r="L35" s="78"/>
    </row>
    <row r="36" spans="2:14" ht="30" customHeight="1" x14ac:dyDescent="0.2">
      <c r="B36" s="54"/>
      <c r="E36" s="54"/>
      <c r="F36" s="54"/>
      <c r="G36" s="54"/>
      <c r="H36" s="54"/>
      <c r="I36" s="54"/>
      <c r="J36" s="54"/>
      <c r="K36" s="37"/>
      <c r="L36" s="78"/>
      <c r="M36" s="54"/>
      <c r="N36" s="54"/>
    </row>
    <row r="37" spans="2:14" ht="30" customHeight="1" x14ac:dyDescent="0.2">
      <c r="B37" s="54"/>
      <c r="E37" s="54"/>
      <c r="F37" s="54"/>
      <c r="G37" s="54"/>
      <c r="H37" s="54"/>
      <c r="I37" s="54"/>
      <c r="J37" s="54"/>
      <c r="K37" s="37"/>
      <c r="L37" s="78"/>
      <c r="M37" s="54"/>
      <c r="N37" s="54"/>
    </row>
    <row r="38" spans="2:14" ht="30" customHeight="1" x14ac:dyDescent="0.2">
      <c r="B38" s="54"/>
      <c r="E38" s="54"/>
      <c r="F38" s="54"/>
      <c r="G38" s="54"/>
      <c r="H38" s="54"/>
      <c r="I38" s="54"/>
      <c r="J38" s="54"/>
      <c r="K38" s="37"/>
      <c r="L38" s="78"/>
      <c r="M38" s="54"/>
      <c r="N38" s="54"/>
    </row>
    <row r="39" spans="2:14" ht="30" customHeight="1" x14ac:dyDescent="0.2">
      <c r="B39" s="54"/>
      <c r="E39" s="54"/>
      <c r="F39" s="54"/>
      <c r="G39" s="54"/>
      <c r="H39" s="54"/>
      <c r="I39" s="54"/>
      <c r="J39" s="54"/>
      <c r="K39" s="37"/>
      <c r="L39" s="78"/>
      <c r="M39" s="54"/>
      <c r="N39" s="54"/>
    </row>
    <row r="40" spans="2:14" ht="30" customHeight="1" x14ac:dyDescent="0.2">
      <c r="B40" s="54"/>
      <c r="E40" s="54"/>
      <c r="F40" s="54"/>
      <c r="G40" s="54"/>
      <c r="H40" s="54"/>
      <c r="I40" s="54"/>
      <c r="J40" s="54"/>
      <c r="K40" s="37"/>
      <c r="L40" s="78"/>
      <c r="M40" s="54"/>
      <c r="N40" s="54"/>
    </row>
    <row r="41" spans="2:14" ht="30" customHeight="1" x14ac:dyDescent="0.2">
      <c r="B41" s="54"/>
      <c r="E41" s="54"/>
      <c r="F41" s="54"/>
      <c r="G41" s="54"/>
      <c r="H41" s="54"/>
      <c r="I41" s="54"/>
      <c r="J41" s="54"/>
      <c r="K41" s="37"/>
      <c r="L41" s="78"/>
      <c r="M41" s="54"/>
      <c r="N41" s="54"/>
    </row>
    <row r="42" spans="2:14" ht="30" customHeight="1" x14ac:dyDescent="0.2">
      <c r="B42" s="54"/>
      <c r="E42" s="54"/>
      <c r="F42" s="54"/>
      <c r="G42" s="54"/>
      <c r="H42" s="54"/>
      <c r="I42" s="54"/>
      <c r="J42" s="54"/>
      <c r="K42" s="37"/>
      <c r="L42" s="78"/>
      <c r="M42" s="54"/>
      <c r="N42" s="54"/>
    </row>
    <row r="43" spans="2:14" ht="30" customHeight="1" x14ac:dyDescent="0.2">
      <c r="B43" s="54"/>
      <c r="E43" s="54"/>
      <c r="F43" s="54"/>
      <c r="G43" s="54"/>
      <c r="H43" s="54"/>
      <c r="I43" s="54"/>
      <c r="J43" s="54"/>
      <c r="K43" s="37"/>
      <c r="L43" s="78"/>
      <c r="M43" s="54"/>
      <c r="N43" s="54"/>
    </row>
    <row r="44" spans="2:14" ht="30" customHeight="1" x14ac:dyDescent="0.2">
      <c r="B44" s="54"/>
      <c r="E44" s="54"/>
      <c r="F44" s="54"/>
      <c r="G44" s="54"/>
      <c r="H44" s="54"/>
      <c r="I44" s="54"/>
      <c r="J44" s="54"/>
      <c r="K44" s="37"/>
      <c r="L44" s="78"/>
      <c r="M44" s="54"/>
      <c r="N44" s="54"/>
    </row>
    <row r="45" spans="2:14" ht="30" customHeight="1" x14ac:dyDescent="0.2">
      <c r="B45" s="54"/>
      <c r="E45" s="54"/>
      <c r="F45" s="54"/>
      <c r="G45" s="54"/>
      <c r="H45" s="54"/>
      <c r="I45" s="54"/>
      <c r="J45" s="54"/>
      <c r="K45" s="37"/>
      <c r="L45" s="78"/>
      <c r="M45" s="54"/>
      <c r="N45" s="54"/>
    </row>
    <row r="46" spans="2:14" ht="30" customHeight="1" x14ac:dyDescent="0.2">
      <c r="B46" s="54"/>
      <c r="E46" s="54"/>
      <c r="F46" s="54"/>
      <c r="G46" s="54"/>
      <c r="H46" s="54"/>
      <c r="I46" s="54"/>
      <c r="J46" s="54"/>
      <c r="K46" s="37"/>
      <c r="L46" s="78"/>
      <c r="M46" s="54"/>
      <c r="N46" s="54"/>
    </row>
    <row r="47" spans="2:14" ht="30" customHeight="1" x14ac:dyDescent="0.2">
      <c r="B47" s="54"/>
      <c r="E47" s="54"/>
      <c r="F47" s="54"/>
      <c r="G47" s="54"/>
      <c r="H47" s="54"/>
      <c r="I47" s="54"/>
      <c r="J47" s="54"/>
      <c r="K47" s="37"/>
      <c r="L47" s="78"/>
      <c r="M47" s="54"/>
      <c r="N47" s="54"/>
    </row>
    <row r="48" spans="2:14" ht="30" customHeight="1" x14ac:dyDescent="0.2">
      <c r="B48" s="54"/>
      <c r="E48" s="54"/>
      <c r="F48" s="54"/>
      <c r="G48" s="54"/>
      <c r="H48" s="54"/>
      <c r="I48" s="54"/>
      <c r="J48" s="54"/>
      <c r="K48" s="37"/>
      <c r="L48" s="78"/>
      <c r="M48" s="54"/>
      <c r="N48" s="54"/>
    </row>
    <row r="49" spans="2:14" ht="30" customHeight="1" x14ac:dyDescent="0.2">
      <c r="B49" s="54"/>
      <c r="E49" s="54"/>
      <c r="F49" s="54"/>
      <c r="G49" s="54"/>
      <c r="H49" s="54"/>
      <c r="I49" s="54"/>
      <c r="J49" s="54"/>
      <c r="K49" s="37"/>
      <c r="L49" s="78"/>
      <c r="M49" s="54"/>
      <c r="N49" s="54"/>
    </row>
    <row r="50" spans="2:14" ht="30" customHeight="1" x14ac:dyDescent="0.2">
      <c r="B50" s="54"/>
      <c r="E50" s="54"/>
      <c r="F50" s="54"/>
      <c r="G50" s="54"/>
      <c r="H50" s="54"/>
      <c r="I50" s="54"/>
      <c r="J50" s="54"/>
      <c r="K50" s="37"/>
      <c r="L50" s="78"/>
      <c r="M50" s="54"/>
      <c r="N50" s="54"/>
    </row>
    <row r="51" spans="2:14" ht="30" customHeight="1" x14ac:dyDescent="0.2">
      <c r="B51" s="54"/>
      <c r="E51" s="54"/>
      <c r="F51" s="54"/>
      <c r="G51" s="54"/>
      <c r="H51" s="54"/>
      <c r="I51" s="54"/>
      <c r="J51" s="54"/>
      <c r="K51" s="37"/>
      <c r="L51" s="78"/>
      <c r="M51" s="54"/>
      <c r="N51" s="54"/>
    </row>
    <row r="52" spans="2:14" ht="30" customHeight="1" x14ac:dyDescent="0.2">
      <c r="B52" s="54"/>
      <c r="E52" s="54"/>
      <c r="F52" s="54"/>
      <c r="G52" s="54"/>
      <c r="H52" s="54"/>
      <c r="I52" s="54"/>
      <c r="J52" s="54"/>
      <c r="K52" s="37"/>
      <c r="L52" s="78"/>
      <c r="M52" s="54"/>
      <c r="N52" s="54"/>
    </row>
    <row r="53" spans="2:14" ht="30" customHeight="1" x14ac:dyDescent="0.2">
      <c r="B53" s="54"/>
      <c r="E53" s="54"/>
      <c r="F53" s="54"/>
      <c r="G53" s="54"/>
      <c r="H53" s="54"/>
      <c r="I53" s="54"/>
      <c r="J53" s="54"/>
      <c r="K53" s="37"/>
      <c r="L53" s="78"/>
      <c r="M53" s="54"/>
      <c r="N53" s="54"/>
    </row>
    <row r="54" spans="2:14" ht="30" customHeight="1" x14ac:dyDescent="0.2">
      <c r="B54" s="54"/>
      <c r="E54" s="54"/>
      <c r="F54" s="54"/>
      <c r="G54" s="54"/>
      <c r="H54" s="54"/>
      <c r="I54" s="54"/>
      <c r="J54" s="54"/>
      <c r="K54" s="37"/>
      <c r="L54" s="78"/>
      <c r="M54" s="54"/>
      <c r="N54" s="54"/>
    </row>
    <row r="55" spans="2:14" ht="30" customHeight="1" x14ac:dyDescent="0.2">
      <c r="B55" s="54"/>
      <c r="E55" s="54"/>
      <c r="F55" s="54"/>
      <c r="G55" s="54"/>
      <c r="H55" s="54"/>
      <c r="I55" s="54"/>
      <c r="J55" s="54"/>
      <c r="K55" s="37"/>
      <c r="L55" s="78"/>
      <c r="M55" s="54"/>
      <c r="N55" s="54"/>
    </row>
    <row r="56" spans="2:14" ht="30" customHeight="1" x14ac:dyDescent="0.2">
      <c r="B56" s="54"/>
      <c r="E56" s="54"/>
      <c r="F56" s="54"/>
      <c r="G56" s="54"/>
      <c r="H56" s="54"/>
      <c r="I56" s="54"/>
      <c r="J56" s="54"/>
      <c r="K56" s="37"/>
      <c r="L56" s="78"/>
      <c r="M56" s="54"/>
      <c r="N56" s="54"/>
    </row>
    <row r="57" spans="2:14" ht="30" customHeight="1" x14ac:dyDescent="0.2">
      <c r="B57" s="54"/>
      <c r="E57" s="54"/>
      <c r="F57" s="54"/>
      <c r="G57" s="54"/>
      <c r="H57" s="54"/>
      <c r="I57" s="54"/>
      <c r="J57" s="54"/>
      <c r="K57" s="37"/>
      <c r="L57" s="78"/>
      <c r="M57" s="54"/>
      <c r="N57" s="54"/>
    </row>
    <row r="58" spans="2:14" ht="30" customHeight="1" x14ac:dyDescent="0.2">
      <c r="B58" s="54"/>
      <c r="E58" s="54"/>
      <c r="F58" s="54"/>
      <c r="G58" s="54"/>
      <c r="H58" s="54"/>
      <c r="I58" s="54"/>
      <c r="J58" s="54"/>
      <c r="K58" s="37"/>
      <c r="L58" s="78"/>
      <c r="M58" s="54"/>
      <c r="N58" s="54"/>
    </row>
    <row r="59" spans="2:14" ht="30" customHeight="1" x14ac:dyDescent="0.2">
      <c r="B59" s="54"/>
      <c r="E59" s="54"/>
      <c r="F59" s="54"/>
      <c r="G59" s="54"/>
      <c r="H59" s="54"/>
      <c r="I59" s="54"/>
      <c r="J59" s="54"/>
      <c r="K59" s="37"/>
      <c r="L59" s="78"/>
      <c r="M59" s="54"/>
      <c r="N59" s="54"/>
    </row>
    <row r="60" spans="2:14" ht="30" customHeight="1" x14ac:dyDescent="0.2">
      <c r="B60" s="54"/>
      <c r="E60" s="54"/>
      <c r="F60" s="54"/>
      <c r="G60" s="54"/>
      <c r="H60" s="54"/>
      <c r="I60" s="54"/>
      <c r="J60" s="54"/>
      <c r="K60" s="37"/>
      <c r="L60" s="78"/>
      <c r="M60" s="54"/>
      <c r="N60" s="54"/>
    </row>
    <row r="61" spans="2:14" ht="30" customHeight="1" x14ac:dyDescent="0.2">
      <c r="B61" s="54"/>
      <c r="E61" s="54"/>
      <c r="F61" s="54"/>
      <c r="G61" s="54"/>
      <c r="H61" s="54"/>
      <c r="I61" s="54"/>
      <c r="J61" s="54"/>
      <c r="K61" s="37"/>
      <c r="L61" s="78"/>
      <c r="M61" s="54"/>
      <c r="N61" s="54"/>
    </row>
    <row r="62" spans="2:14" ht="30" customHeight="1" x14ac:dyDescent="0.2">
      <c r="B62" s="54"/>
      <c r="E62" s="54"/>
      <c r="F62" s="54"/>
      <c r="G62" s="54"/>
      <c r="H62" s="54"/>
      <c r="I62" s="54"/>
      <c r="J62" s="54"/>
      <c r="K62" s="37"/>
      <c r="L62" s="78"/>
      <c r="M62" s="54"/>
      <c r="N62" s="54"/>
    </row>
    <row r="63" spans="2:14" ht="30" customHeight="1" x14ac:dyDescent="0.2">
      <c r="B63" s="54"/>
      <c r="E63" s="54"/>
      <c r="F63" s="54"/>
      <c r="G63" s="54"/>
      <c r="H63" s="54"/>
      <c r="I63" s="54"/>
      <c r="J63" s="54"/>
      <c r="K63" s="37"/>
      <c r="L63" s="78"/>
      <c r="M63" s="54"/>
      <c r="N63" s="54"/>
    </row>
    <row r="64" spans="2:14" ht="30" customHeight="1" x14ac:dyDescent="0.2">
      <c r="B64" s="54"/>
      <c r="E64" s="54"/>
      <c r="F64" s="54"/>
      <c r="G64" s="54"/>
      <c r="H64" s="54"/>
      <c r="I64" s="54"/>
      <c r="J64" s="54"/>
      <c r="K64" s="37"/>
      <c r="L64" s="78"/>
      <c r="M64" s="54"/>
      <c r="N64" s="54"/>
    </row>
    <row r="65" spans="2:14" ht="30" customHeight="1" x14ac:dyDescent="0.2">
      <c r="B65" s="54"/>
      <c r="E65" s="54"/>
      <c r="F65" s="54"/>
      <c r="G65" s="54"/>
      <c r="H65" s="54"/>
      <c r="I65" s="54"/>
      <c r="J65" s="54"/>
      <c r="K65" s="37"/>
      <c r="L65" s="78"/>
      <c r="M65" s="54"/>
      <c r="N65" s="54"/>
    </row>
    <row r="66" spans="2:14" ht="30" customHeight="1" x14ac:dyDescent="0.2">
      <c r="B66" s="54"/>
      <c r="E66" s="54"/>
      <c r="F66" s="54"/>
      <c r="G66" s="54"/>
      <c r="H66" s="54"/>
      <c r="I66" s="54"/>
      <c r="J66" s="54"/>
      <c r="K66" s="37"/>
      <c r="L66" s="78"/>
      <c r="M66" s="54"/>
      <c r="N66" s="54"/>
    </row>
    <row r="67" spans="2:14" ht="30" customHeight="1" x14ac:dyDescent="0.2">
      <c r="B67" s="54"/>
      <c r="E67" s="54"/>
      <c r="F67" s="54"/>
      <c r="G67" s="54"/>
      <c r="H67" s="54"/>
      <c r="I67" s="54"/>
      <c r="J67" s="54"/>
      <c r="K67" s="37"/>
      <c r="L67" s="78"/>
      <c r="M67" s="54"/>
      <c r="N67" s="54"/>
    </row>
    <row r="68" spans="2:14" ht="30" customHeight="1" x14ac:dyDescent="0.2">
      <c r="B68" s="54"/>
      <c r="E68" s="54"/>
      <c r="F68" s="54"/>
      <c r="G68" s="54"/>
      <c r="H68" s="54"/>
      <c r="I68" s="54"/>
      <c r="J68" s="54"/>
      <c r="K68" s="37"/>
      <c r="L68" s="78"/>
      <c r="M68" s="54"/>
      <c r="N68" s="54"/>
    </row>
    <row r="69" spans="2:14" ht="30" customHeight="1" x14ac:dyDescent="0.2">
      <c r="B69" s="54"/>
      <c r="E69" s="54"/>
      <c r="F69" s="54"/>
      <c r="G69" s="54"/>
      <c r="H69" s="54"/>
      <c r="I69" s="54"/>
      <c r="J69" s="54"/>
      <c r="K69" s="37"/>
      <c r="L69" s="78"/>
      <c r="M69" s="54"/>
      <c r="N69" s="54"/>
    </row>
    <row r="70" spans="2:14" ht="30" customHeight="1" x14ac:dyDescent="0.2">
      <c r="B70" s="54"/>
      <c r="E70" s="54"/>
      <c r="F70" s="54"/>
      <c r="G70" s="54"/>
      <c r="H70" s="54"/>
      <c r="I70" s="54"/>
      <c r="J70" s="54"/>
      <c r="K70" s="37"/>
      <c r="L70" s="78"/>
      <c r="M70" s="54"/>
      <c r="N70" s="54"/>
    </row>
    <row r="71" spans="2:14" ht="30" customHeight="1" x14ac:dyDescent="0.2">
      <c r="B71" s="54"/>
      <c r="E71" s="54"/>
      <c r="F71" s="54"/>
      <c r="G71" s="54"/>
      <c r="H71" s="54"/>
      <c r="I71" s="54"/>
      <c r="J71" s="54"/>
      <c r="K71" s="37"/>
      <c r="L71" s="78"/>
      <c r="M71" s="54"/>
      <c r="N71" s="54"/>
    </row>
    <row r="72" spans="2:14" ht="30" customHeight="1" x14ac:dyDescent="0.2">
      <c r="B72" s="54"/>
      <c r="E72" s="54"/>
      <c r="F72" s="54"/>
      <c r="G72" s="54"/>
      <c r="H72" s="54"/>
      <c r="I72" s="54"/>
      <c r="J72" s="54"/>
      <c r="K72" s="37"/>
      <c r="L72" s="78"/>
      <c r="M72" s="54"/>
      <c r="N72" s="54"/>
    </row>
    <row r="73" spans="2:14" ht="30" customHeight="1" x14ac:dyDescent="0.2">
      <c r="B73" s="54"/>
      <c r="E73" s="54"/>
      <c r="F73" s="54"/>
      <c r="G73" s="54"/>
      <c r="H73" s="54"/>
      <c r="I73" s="54"/>
      <c r="J73" s="54"/>
      <c r="K73" s="37"/>
      <c r="L73" s="78"/>
      <c r="M73" s="54"/>
      <c r="N73" s="54"/>
    </row>
    <row r="74" spans="2:14" ht="30" customHeight="1" x14ac:dyDescent="0.2">
      <c r="B74" s="54"/>
      <c r="E74" s="54"/>
      <c r="F74" s="54"/>
      <c r="G74" s="54"/>
      <c r="H74" s="54"/>
      <c r="I74" s="54"/>
      <c r="J74" s="54"/>
      <c r="K74" s="37"/>
      <c r="L74" s="78"/>
      <c r="M74" s="54"/>
      <c r="N74" s="54"/>
    </row>
    <row r="75" spans="2:14" ht="30" customHeight="1" x14ac:dyDescent="0.2">
      <c r="B75" s="54"/>
      <c r="E75" s="54"/>
      <c r="F75" s="54"/>
      <c r="G75" s="54"/>
      <c r="H75" s="54"/>
      <c r="I75" s="54"/>
      <c r="J75" s="54"/>
      <c r="K75" s="37"/>
      <c r="L75" s="78"/>
      <c r="M75" s="54"/>
      <c r="N75" s="54"/>
    </row>
    <row r="76" spans="2:14" ht="30" customHeight="1" x14ac:dyDescent="0.2">
      <c r="B76" s="54"/>
      <c r="E76" s="54"/>
      <c r="F76" s="54"/>
      <c r="G76" s="54"/>
      <c r="H76" s="54"/>
      <c r="I76" s="54"/>
      <c r="J76" s="54"/>
      <c r="K76" s="37"/>
      <c r="L76" s="78"/>
      <c r="M76" s="54"/>
      <c r="N76" s="54"/>
    </row>
    <row r="77" spans="2:14" ht="30" customHeight="1" x14ac:dyDescent="0.2">
      <c r="B77" s="54"/>
      <c r="E77" s="54"/>
      <c r="F77" s="54"/>
      <c r="G77" s="54"/>
      <c r="H77" s="54"/>
      <c r="I77" s="54"/>
      <c r="J77" s="54"/>
      <c r="K77" s="37"/>
      <c r="L77" s="78"/>
      <c r="M77" s="54"/>
      <c r="N77" s="54"/>
    </row>
    <row r="78" spans="2:14" ht="30" customHeight="1" x14ac:dyDescent="0.2">
      <c r="B78" s="54"/>
      <c r="E78" s="54"/>
      <c r="F78" s="54"/>
      <c r="G78" s="54"/>
      <c r="H78" s="54"/>
      <c r="I78" s="54"/>
      <c r="J78" s="54"/>
      <c r="K78" s="37"/>
      <c r="L78" s="78"/>
      <c r="M78" s="54"/>
      <c r="N78" s="54"/>
    </row>
    <row r="79" spans="2:14" ht="30" customHeight="1" x14ac:dyDescent="0.2">
      <c r="B79" s="54"/>
      <c r="E79" s="54"/>
      <c r="F79" s="54"/>
      <c r="G79" s="54"/>
      <c r="H79" s="54"/>
      <c r="I79" s="54"/>
      <c r="J79" s="54"/>
      <c r="K79" s="37"/>
      <c r="L79" s="78"/>
      <c r="M79" s="54"/>
      <c r="N79" s="54"/>
    </row>
    <row r="80" spans="2:14" ht="30" customHeight="1" x14ac:dyDescent="0.2">
      <c r="B80" s="54"/>
      <c r="E80" s="54"/>
      <c r="F80" s="54"/>
      <c r="G80" s="54"/>
      <c r="H80" s="54"/>
      <c r="I80" s="54"/>
      <c r="J80" s="54"/>
      <c r="K80" s="37"/>
      <c r="L80" s="78"/>
      <c r="M80" s="54"/>
      <c r="N80" s="54"/>
    </row>
    <row r="81" spans="2:14" ht="30" customHeight="1" x14ac:dyDescent="0.2">
      <c r="B81" s="54"/>
      <c r="E81" s="54"/>
      <c r="F81" s="54"/>
      <c r="G81" s="54"/>
      <c r="H81" s="54"/>
      <c r="I81" s="54"/>
      <c r="J81" s="54"/>
      <c r="K81" s="37"/>
      <c r="L81" s="78"/>
      <c r="M81" s="54"/>
      <c r="N81" s="54"/>
    </row>
    <row r="82" spans="2:14" ht="30" customHeight="1" x14ac:dyDescent="0.2">
      <c r="B82" s="54"/>
      <c r="E82" s="54"/>
      <c r="F82" s="54"/>
      <c r="G82" s="54"/>
      <c r="H82" s="54"/>
      <c r="I82" s="54"/>
      <c r="J82" s="54"/>
      <c r="K82" s="37"/>
      <c r="L82" s="78"/>
      <c r="M82" s="54"/>
      <c r="N82" s="54"/>
    </row>
    <row r="83" spans="2:14" ht="30" customHeight="1" x14ac:dyDescent="0.2">
      <c r="B83" s="54"/>
      <c r="E83" s="54"/>
      <c r="F83" s="54"/>
      <c r="G83" s="54"/>
      <c r="H83" s="54"/>
      <c r="I83" s="54"/>
      <c r="J83" s="54"/>
      <c r="K83" s="37"/>
      <c r="L83" s="78"/>
      <c r="M83" s="54"/>
      <c r="N83" s="54"/>
    </row>
    <row r="84" spans="2:14" ht="30" customHeight="1" x14ac:dyDescent="0.2">
      <c r="B84" s="54"/>
      <c r="E84" s="54"/>
      <c r="F84" s="54"/>
      <c r="G84" s="54"/>
      <c r="H84" s="54"/>
      <c r="I84" s="54"/>
      <c r="J84" s="54"/>
      <c r="K84" s="37"/>
      <c r="L84" s="78"/>
      <c r="M84" s="54"/>
      <c r="N84" s="54"/>
    </row>
    <row r="85" spans="2:14" ht="30" customHeight="1" x14ac:dyDescent="0.2">
      <c r="B85" s="54"/>
      <c r="E85" s="54"/>
      <c r="F85" s="54"/>
      <c r="G85" s="54"/>
      <c r="H85" s="54"/>
      <c r="I85" s="54"/>
      <c r="J85" s="54"/>
      <c r="K85" s="37"/>
      <c r="L85" s="78"/>
      <c r="M85" s="54"/>
      <c r="N85" s="54"/>
    </row>
    <row r="86" spans="2:14" ht="30" customHeight="1" x14ac:dyDescent="0.2">
      <c r="B86" s="54"/>
      <c r="E86" s="54"/>
      <c r="F86" s="54"/>
      <c r="G86" s="54"/>
      <c r="H86" s="54"/>
      <c r="I86" s="54"/>
      <c r="J86" s="54"/>
      <c r="K86" s="37"/>
      <c r="L86" s="78"/>
      <c r="M86" s="54"/>
      <c r="N86" s="54"/>
    </row>
    <row r="87" spans="2:14" ht="30" customHeight="1" x14ac:dyDescent="0.2">
      <c r="B87" s="54"/>
      <c r="E87" s="54"/>
      <c r="F87" s="54"/>
      <c r="G87" s="54"/>
      <c r="H87" s="54"/>
      <c r="I87" s="54"/>
      <c r="J87" s="54"/>
      <c r="K87" s="37"/>
      <c r="L87" s="78"/>
      <c r="M87" s="54"/>
      <c r="N87" s="54"/>
    </row>
    <row r="88" spans="2:14" ht="30" customHeight="1" x14ac:dyDescent="0.2">
      <c r="B88" s="54"/>
      <c r="E88" s="54"/>
      <c r="F88" s="54"/>
      <c r="G88" s="54"/>
      <c r="H88" s="54"/>
      <c r="I88" s="54"/>
      <c r="J88" s="54"/>
      <c r="K88" s="37"/>
      <c r="L88" s="78"/>
      <c r="M88" s="54"/>
      <c r="N88" s="54"/>
    </row>
    <row r="89" spans="2:14" ht="30" customHeight="1" x14ac:dyDescent="0.2">
      <c r="B89" s="54"/>
      <c r="E89" s="54"/>
      <c r="F89" s="54"/>
      <c r="G89" s="54"/>
      <c r="H89" s="54"/>
      <c r="I89" s="54"/>
      <c r="J89" s="54"/>
      <c r="K89" s="37"/>
      <c r="L89" s="78"/>
      <c r="M89" s="54"/>
      <c r="N89" s="54"/>
    </row>
    <row r="90" spans="2:14" ht="30" customHeight="1" x14ac:dyDescent="0.2">
      <c r="B90" s="54"/>
      <c r="E90" s="54"/>
      <c r="F90" s="54"/>
      <c r="G90" s="54"/>
      <c r="H90" s="54"/>
      <c r="I90" s="54"/>
      <c r="J90" s="54"/>
      <c r="K90" s="37"/>
      <c r="L90" s="78"/>
      <c r="M90" s="54"/>
      <c r="N90" s="54"/>
    </row>
    <row r="91" spans="2:14" ht="30" customHeight="1" x14ac:dyDescent="0.2">
      <c r="B91" s="54"/>
      <c r="E91" s="54"/>
      <c r="F91" s="54"/>
      <c r="G91" s="54"/>
      <c r="H91" s="54"/>
      <c r="I91" s="54"/>
      <c r="J91" s="54"/>
      <c r="K91" s="37"/>
      <c r="L91" s="78"/>
      <c r="M91" s="54"/>
      <c r="N91" s="54"/>
    </row>
    <row r="92" spans="2:14" ht="30" customHeight="1" x14ac:dyDescent="0.2">
      <c r="B92" s="54"/>
      <c r="E92" s="54"/>
      <c r="F92" s="54"/>
      <c r="G92" s="54"/>
      <c r="H92" s="54"/>
      <c r="I92" s="54"/>
      <c r="J92" s="54"/>
      <c r="K92" s="37"/>
      <c r="L92" s="78"/>
      <c r="M92" s="54"/>
      <c r="N92" s="54"/>
    </row>
    <row r="93" spans="2:14" ht="30" customHeight="1" x14ac:dyDescent="0.2">
      <c r="B93" s="54"/>
      <c r="E93" s="54"/>
      <c r="F93" s="54"/>
      <c r="G93" s="54"/>
      <c r="H93" s="54"/>
      <c r="I93" s="54"/>
      <c r="J93" s="54"/>
      <c r="K93" s="37"/>
      <c r="L93" s="78"/>
      <c r="M93" s="54"/>
      <c r="N93" s="54"/>
    </row>
    <row r="94" spans="2:14" ht="30" customHeight="1" x14ac:dyDescent="0.2">
      <c r="B94" s="54"/>
      <c r="E94" s="54"/>
      <c r="F94" s="54"/>
      <c r="G94" s="54"/>
      <c r="H94" s="54"/>
      <c r="I94" s="54"/>
      <c r="J94" s="54"/>
      <c r="K94" s="37"/>
      <c r="L94" s="78"/>
      <c r="M94" s="54"/>
      <c r="N94" s="54"/>
    </row>
    <row r="95" spans="2:14" ht="30" customHeight="1" x14ac:dyDescent="0.2">
      <c r="B95" s="54"/>
      <c r="E95" s="54"/>
      <c r="F95" s="54"/>
      <c r="G95" s="54"/>
      <c r="H95" s="54"/>
      <c r="I95" s="54"/>
      <c r="J95" s="54"/>
      <c r="K95" s="37"/>
      <c r="L95" s="78"/>
      <c r="M95" s="54"/>
      <c r="N95" s="54"/>
    </row>
    <row r="96" spans="2:14" ht="30" customHeight="1" x14ac:dyDescent="0.2">
      <c r="B96" s="54"/>
      <c r="E96" s="54"/>
      <c r="F96" s="54"/>
      <c r="G96" s="54"/>
      <c r="H96" s="54"/>
      <c r="I96" s="54"/>
      <c r="J96" s="54"/>
      <c r="K96" s="37"/>
      <c r="L96" s="78"/>
      <c r="M96" s="54"/>
      <c r="N96" s="54"/>
    </row>
    <row r="97" spans="2:14" ht="30" customHeight="1" x14ac:dyDescent="0.2">
      <c r="B97" s="54"/>
      <c r="E97" s="54"/>
      <c r="F97" s="54"/>
      <c r="G97" s="54"/>
      <c r="H97" s="54"/>
      <c r="I97" s="54"/>
      <c r="J97" s="54"/>
      <c r="K97" s="37"/>
      <c r="L97" s="78"/>
      <c r="M97" s="54"/>
      <c r="N97" s="54"/>
    </row>
    <row r="98" spans="2:14" ht="30" customHeight="1" x14ac:dyDescent="0.2">
      <c r="B98" s="54"/>
      <c r="E98" s="54"/>
      <c r="F98" s="54"/>
      <c r="G98" s="54"/>
      <c r="H98" s="54"/>
      <c r="I98" s="54"/>
      <c r="J98" s="54"/>
      <c r="K98" s="37"/>
      <c r="L98" s="78"/>
      <c r="M98" s="54"/>
      <c r="N98" s="54"/>
    </row>
    <row r="99" spans="2:14" ht="30" customHeight="1" x14ac:dyDescent="0.2">
      <c r="B99" s="54"/>
      <c r="E99" s="54"/>
      <c r="F99" s="54"/>
      <c r="G99" s="54"/>
      <c r="H99" s="54"/>
      <c r="I99" s="54"/>
      <c r="J99" s="54"/>
      <c r="K99" s="37"/>
      <c r="L99" s="78"/>
      <c r="M99" s="54"/>
      <c r="N99" s="54"/>
    </row>
    <row r="100" spans="2:14" ht="30" customHeight="1" x14ac:dyDescent="0.2">
      <c r="B100" s="54"/>
      <c r="E100" s="54"/>
      <c r="F100" s="54"/>
      <c r="G100" s="54"/>
      <c r="H100" s="54"/>
      <c r="I100" s="54"/>
      <c r="J100" s="54"/>
      <c r="K100" s="37"/>
      <c r="L100" s="78"/>
      <c r="M100" s="54"/>
      <c r="N100" s="54"/>
    </row>
    <row r="101" spans="2:14" ht="30" customHeight="1" x14ac:dyDescent="0.2">
      <c r="B101" s="54"/>
      <c r="E101" s="54"/>
      <c r="F101" s="54"/>
      <c r="G101" s="54"/>
      <c r="H101" s="54"/>
      <c r="I101" s="54"/>
      <c r="J101" s="54"/>
      <c r="K101" s="37"/>
      <c r="L101" s="78"/>
      <c r="M101" s="54"/>
      <c r="N101" s="54"/>
    </row>
    <row r="102" spans="2:14" ht="30" customHeight="1" x14ac:dyDescent="0.2">
      <c r="B102" s="54"/>
      <c r="E102" s="54"/>
      <c r="F102" s="54"/>
      <c r="G102" s="54"/>
      <c r="H102" s="54"/>
      <c r="I102" s="54"/>
      <c r="J102" s="54"/>
      <c r="K102" s="37"/>
      <c r="L102" s="78"/>
      <c r="M102" s="54"/>
      <c r="N102" s="54"/>
    </row>
    <row r="103" spans="2:14" ht="30" customHeight="1" x14ac:dyDescent="0.2">
      <c r="B103" s="54"/>
      <c r="E103" s="54"/>
      <c r="F103" s="54"/>
      <c r="G103" s="54"/>
      <c r="H103" s="54"/>
      <c r="I103" s="54"/>
      <c r="J103" s="54"/>
      <c r="K103" s="37"/>
      <c r="L103" s="78"/>
      <c r="M103" s="54"/>
      <c r="N103" s="54"/>
    </row>
    <row r="104" spans="2:14" ht="30" customHeight="1" x14ac:dyDescent="0.2">
      <c r="B104" s="54"/>
      <c r="E104" s="54"/>
      <c r="F104" s="54"/>
      <c r="G104" s="54"/>
      <c r="H104" s="54"/>
      <c r="I104" s="54"/>
      <c r="J104" s="54"/>
      <c r="K104" s="37"/>
      <c r="L104" s="78"/>
      <c r="M104" s="54"/>
      <c r="N104" s="54"/>
    </row>
    <row r="105" spans="2:14" ht="30" customHeight="1" x14ac:dyDescent="0.2">
      <c r="B105" s="54"/>
      <c r="E105" s="54"/>
      <c r="F105" s="54"/>
      <c r="G105" s="54"/>
      <c r="H105" s="54"/>
      <c r="I105" s="54"/>
      <c r="J105" s="54"/>
      <c r="K105" s="37"/>
      <c r="L105" s="78"/>
      <c r="M105" s="54"/>
      <c r="N105" s="54"/>
    </row>
    <row r="106" spans="2:14" ht="30" customHeight="1" x14ac:dyDescent="0.2">
      <c r="B106" s="54"/>
      <c r="E106" s="54"/>
      <c r="F106" s="54"/>
      <c r="G106" s="54"/>
      <c r="H106" s="54"/>
      <c r="I106" s="54"/>
      <c r="J106" s="54"/>
      <c r="K106" s="37"/>
      <c r="L106" s="78"/>
      <c r="M106" s="54"/>
      <c r="N106" s="54"/>
    </row>
    <row r="107" spans="2:14" ht="30" customHeight="1" x14ac:dyDescent="0.2">
      <c r="B107" s="54"/>
      <c r="E107" s="54"/>
      <c r="F107" s="54"/>
      <c r="G107" s="54"/>
      <c r="H107" s="54"/>
      <c r="I107" s="54"/>
      <c r="J107" s="54"/>
      <c r="K107" s="37"/>
      <c r="L107" s="78"/>
      <c r="M107" s="54"/>
      <c r="N107" s="54"/>
    </row>
    <row r="108" spans="2:14" ht="30" customHeight="1" x14ac:dyDescent="0.2">
      <c r="B108" s="54"/>
      <c r="E108" s="54"/>
      <c r="F108" s="54"/>
      <c r="G108" s="54"/>
      <c r="H108" s="54"/>
      <c r="I108" s="54"/>
      <c r="J108" s="54"/>
      <c r="K108" s="37"/>
      <c r="L108" s="78"/>
      <c r="M108" s="54"/>
      <c r="N108" s="54"/>
    </row>
    <row r="109" spans="2:14" ht="30" customHeight="1" x14ac:dyDescent="0.2">
      <c r="B109" s="54"/>
      <c r="E109" s="54"/>
      <c r="F109" s="54"/>
      <c r="G109" s="54"/>
      <c r="H109" s="54"/>
      <c r="I109" s="54"/>
      <c r="J109" s="54"/>
      <c r="K109" s="37"/>
      <c r="L109" s="78"/>
      <c r="M109" s="54"/>
      <c r="N109" s="54"/>
    </row>
    <row r="110" spans="2:14" ht="30" customHeight="1" x14ac:dyDescent="0.2">
      <c r="B110" s="54"/>
      <c r="E110" s="54"/>
      <c r="F110" s="54"/>
      <c r="G110" s="54"/>
      <c r="H110" s="54"/>
      <c r="I110" s="54"/>
      <c r="J110" s="54"/>
      <c r="K110" s="37"/>
      <c r="L110" s="78"/>
      <c r="M110" s="54"/>
      <c r="N110" s="54"/>
    </row>
    <row r="111" spans="2:14" ht="30" customHeight="1" x14ac:dyDescent="0.2">
      <c r="B111" s="54"/>
      <c r="E111" s="54"/>
      <c r="F111" s="54"/>
      <c r="G111" s="54"/>
      <c r="H111" s="54"/>
      <c r="I111" s="54"/>
      <c r="J111" s="54"/>
      <c r="K111" s="37"/>
      <c r="L111" s="78"/>
      <c r="M111" s="54"/>
      <c r="N111" s="54"/>
    </row>
    <row r="112" spans="2:14" ht="30" customHeight="1" x14ac:dyDescent="0.2">
      <c r="B112" s="54"/>
      <c r="E112" s="54"/>
      <c r="F112" s="54"/>
      <c r="G112" s="54"/>
      <c r="H112" s="54"/>
      <c r="I112" s="54"/>
      <c r="J112" s="54"/>
      <c r="K112" s="37"/>
      <c r="L112" s="78"/>
      <c r="M112" s="54"/>
      <c r="N112" s="54"/>
    </row>
    <row r="113" spans="2:14" ht="30" customHeight="1" x14ac:dyDescent="0.2">
      <c r="B113" s="54"/>
      <c r="E113" s="54"/>
      <c r="F113" s="54"/>
      <c r="G113" s="54"/>
      <c r="H113" s="54"/>
      <c r="I113" s="54"/>
      <c r="J113" s="54"/>
      <c r="K113" s="37"/>
      <c r="L113" s="78"/>
      <c r="M113" s="54"/>
      <c r="N113" s="54"/>
    </row>
    <row r="114" spans="2:14" ht="30" customHeight="1" x14ac:dyDescent="0.2">
      <c r="B114" s="54"/>
      <c r="E114" s="54"/>
      <c r="F114" s="54"/>
      <c r="G114" s="54"/>
      <c r="H114" s="54"/>
      <c r="I114" s="54"/>
      <c r="J114" s="54"/>
      <c r="K114" s="37"/>
      <c r="L114" s="78"/>
      <c r="M114" s="54"/>
      <c r="N114" s="54"/>
    </row>
    <row r="115" spans="2:14" ht="30" customHeight="1" x14ac:dyDescent="0.2">
      <c r="B115" s="54"/>
      <c r="E115" s="54"/>
      <c r="F115" s="54"/>
      <c r="G115" s="54"/>
      <c r="H115" s="54"/>
      <c r="I115" s="54"/>
      <c r="J115" s="54"/>
      <c r="K115" s="37"/>
      <c r="L115" s="78"/>
      <c r="M115" s="54"/>
      <c r="N115" s="54"/>
    </row>
    <row r="116" spans="2:14" ht="30" customHeight="1" x14ac:dyDescent="0.2">
      <c r="B116" s="54"/>
      <c r="E116" s="54"/>
      <c r="F116" s="54"/>
      <c r="G116" s="54"/>
      <c r="H116" s="54"/>
      <c r="I116" s="54"/>
      <c r="J116" s="54"/>
      <c r="K116" s="37"/>
      <c r="L116" s="78"/>
      <c r="M116" s="54"/>
      <c r="N116" s="54"/>
    </row>
    <row r="117" spans="2:14" ht="30" customHeight="1" x14ac:dyDescent="0.2">
      <c r="B117" s="54"/>
      <c r="E117" s="54"/>
      <c r="F117" s="54"/>
      <c r="G117" s="54"/>
      <c r="H117" s="54"/>
      <c r="I117" s="54"/>
      <c r="J117" s="54"/>
      <c r="K117" s="37"/>
      <c r="L117" s="78"/>
      <c r="M117" s="54"/>
      <c r="N117" s="54"/>
    </row>
    <row r="118" spans="2:14" ht="30" customHeight="1" x14ac:dyDescent="0.2">
      <c r="B118" s="54"/>
      <c r="E118" s="54"/>
      <c r="F118" s="54"/>
      <c r="G118" s="54"/>
      <c r="H118" s="54"/>
      <c r="I118" s="54"/>
      <c r="J118" s="54"/>
      <c r="K118" s="37"/>
      <c r="L118" s="78"/>
      <c r="M118" s="54"/>
      <c r="N118" s="54"/>
    </row>
    <row r="119" spans="2:14" ht="30" customHeight="1" x14ac:dyDescent="0.2">
      <c r="B119" s="54"/>
      <c r="E119" s="54"/>
      <c r="F119" s="54"/>
      <c r="G119" s="54"/>
      <c r="H119" s="54"/>
      <c r="I119" s="54"/>
      <c r="J119" s="54"/>
      <c r="K119" s="37"/>
      <c r="L119" s="78"/>
      <c r="M119" s="54"/>
      <c r="N119" s="54"/>
    </row>
    <row r="120" spans="2:14" ht="30" customHeight="1" x14ac:dyDescent="0.2">
      <c r="B120" s="54"/>
      <c r="E120" s="54"/>
      <c r="F120" s="54"/>
      <c r="G120" s="54"/>
      <c r="H120" s="54"/>
      <c r="I120" s="54"/>
      <c r="J120" s="54"/>
      <c r="K120" s="37"/>
      <c r="L120" s="78"/>
      <c r="M120" s="54"/>
      <c r="N120" s="54"/>
    </row>
    <row r="121" spans="2:14" ht="30" customHeight="1" x14ac:dyDescent="0.2">
      <c r="B121" s="54"/>
      <c r="E121" s="54"/>
      <c r="F121" s="54"/>
      <c r="G121" s="54"/>
      <c r="H121" s="54"/>
      <c r="I121" s="54"/>
      <c r="J121" s="54"/>
      <c r="K121" s="37"/>
      <c r="L121" s="78"/>
      <c r="M121" s="54"/>
      <c r="N121" s="54"/>
    </row>
    <row r="122" spans="2:14" ht="30" customHeight="1" x14ac:dyDescent="0.2">
      <c r="B122" s="54"/>
      <c r="E122" s="54"/>
      <c r="F122" s="54"/>
      <c r="G122" s="54"/>
      <c r="H122" s="54"/>
      <c r="I122" s="54"/>
      <c r="J122" s="54"/>
      <c r="K122" s="37"/>
      <c r="L122" s="78"/>
      <c r="M122" s="54"/>
      <c r="N122" s="54"/>
    </row>
    <row r="123" spans="2:14" ht="30" customHeight="1" x14ac:dyDescent="0.2">
      <c r="B123" s="54"/>
      <c r="E123" s="54"/>
      <c r="F123" s="54"/>
      <c r="G123" s="54"/>
      <c r="H123" s="54"/>
      <c r="I123" s="54"/>
      <c r="J123" s="54"/>
      <c r="K123" s="37"/>
      <c r="L123" s="78"/>
      <c r="M123" s="54"/>
      <c r="N123" s="54"/>
    </row>
    <row r="124" spans="2:14" ht="30" customHeight="1" x14ac:dyDescent="0.2">
      <c r="B124" s="54"/>
      <c r="E124" s="54"/>
      <c r="F124" s="54"/>
      <c r="G124" s="54"/>
      <c r="H124" s="54"/>
      <c r="I124" s="54"/>
      <c r="J124" s="54"/>
      <c r="K124" s="37"/>
      <c r="L124" s="78"/>
      <c r="M124" s="54"/>
      <c r="N124" s="54"/>
    </row>
    <row r="125" spans="2:14" ht="30" customHeight="1" x14ac:dyDescent="0.2">
      <c r="B125" s="54"/>
      <c r="E125" s="54"/>
      <c r="F125" s="54"/>
      <c r="G125" s="54"/>
      <c r="H125" s="54"/>
      <c r="I125" s="54"/>
      <c r="J125" s="54"/>
      <c r="K125" s="37"/>
      <c r="L125" s="78"/>
      <c r="M125" s="54"/>
      <c r="N125" s="54"/>
    </row>
    <row r="126" spans="2:14" ht="30" customHeight="1" x14ac:dyDescent="0.2">
      <c r="B126" s="54"/>
      <c r="E126" s="54"/>
      <c r="F126" s="54"/>
      <c r="G126" s="54"/>
      <c r="H126" s="54"/>
      <c r="I126" s="54"/>
      <c r="J126" s="54"/>
      <c r="K126" s="37"/>
      <c r="L126" s="78"/>
      <c r="M126" s="54"/>
      <c r="N126" s="54"/>
    </row>
    <row r="127" spans="2:14" ht="30" customHeight="1" x14ac:dyDescent="0.2">
      <c r="B127" s="54"/>
      <c r="E127" s="54"/>
      <c r="F127" s="54"/>
      <c r="G127" s="54"/>
      <c r="H127" s="54"/>
      <c r="I127" s="54"/>
      <c r="J127" s="54"/>
      <c r="K127" s="37"/>
      <c r="L127" s="78"/>
      <c r="M127" s="54"/>
      <c r="N127" s="54"/>
    </row>
    <row r="128" spans="2:14" ht="30" customHeight="1" x14ac:dyDescent="0.2">
      <c r="B128" s="54"/>
      <c r="E128" s="54"/>
      <c r="F128" s="54"/>
      <c r="G128" s="54"/>
      <c r="H128" s="54"/>
      <c r="I128" s="54"/>
      <c r="J128" s="54"/>
      <c r="K128" s="37"/>
      <c r="L128" s="78"/>
      <c r="M128" s="54"/>
      <c r="N128" s="54"/>
    </row>
    <row r="129" spans="2:14" ht="30" customHeight="1" x14ac:dyDescent="0.2">
      <c r="B129" s="54"/>
      <c r="E129" s="54"/>
      <c r="F129" s="54"/>
      <c r="G129" s="54"/>
      <c r="H129" s="54"/>
      <c r="I129" s="54"/>
      <c r="J129" s="54"/>
      <c r="K129" s="37"/>
      <c r="L129" s="78"/>
      <c r="M129" s="54"/>
      <c r="N129" s="54"/>
    </row>
    <row r="130" spans="2:14" ht="30" customHeight="1" x14ac:dyDescent="0.2">
      <c r="B130" s="54"/>
      <c r="E130" s="54"/>
      <c r="F130" s="54"/>
      <c r="G130" s="54"/>
      <c r="H130" s="54"/>
      <c r="I130" s="54"/>
      <c r="J130" s="54"/>
      <c r="K130" s="37"/>
      <c r="L130" s="78"/>
      <c r="M130" s="54"/>
      <c r="N130" s="54"/>
    </row>
    <row r="131" spans="2:14" ht="30" customHeight="1" x14ac:dyDescent="0.2">
      <c r="B131" s="54"/>
      <c r="E131" s="54"/>
      <c r="F131" s="54"/>
      <c r="G131" s="54"/>
      <c r="H131" s="54"/>
      <c r="I131" s="54"/>
      <c r="J131" s="54"/>
      <c r="K131" s="37"/>
      <c r="L131" s="78"/>
      <c r="M131" s="54"/>
      <c r="N131" s="54"/>
    </row>
    <row r="132" spans="2:14" ht="30" customHeight="1" x14ac:dyDescent="0.2">
      <c r="B132" s="54"/>
      <c r="C132" s="62"/>
      <c r="D132" s="62"/>
      <c r="E132" s="36"/>
      <c r="F132" s="36"/>
      <c r="G132" s="36"/>
      <c r="H132" s="36"/>
      <c r="I132" s="36"/>
      <c r="J132" s="36"/>
      <c r="L132" s="54"/>
      <c r="M132" s="54"/>
      <c r="N132" s="54"/>
    </row>
    <row r="133" spans="2:14" ht="30" customHeight="1" x14ac:dyDescent="0.2">
      <c r="B133" s="54"/>
      <c r="C133" s="62"/>
      <c r="D133" s="62"/>
      <c r="E133" s="36"/>
      <c r="F133" s="36"/>
      <c r="G133" s="36"/>
      <c r="H133" s="36"/>
      <c r="I133" s="36"/>
      <c r="J133" s="36"/>
      <c r="L133" s="54"/>
      <c r="M133" s="54"/>
      <c r="N133" s="54"/>
    </row>
    <row r="134" spans="2:14" ht="30" customHeight="1" x14ac:dyDescent="0.2">
      <c r="B134" s="54"/>
      <c r="C134" s="62"/>
      <c r="D134" s="62"/>
      <c r="E134" s="36"/>
      <c r="F134" s="36"/>
      <c r="G134" s="36"/>
      <c r="H134" s="36"/>
      <c r="I134" s="36"/>
      <c r="J134" s="36"/>
      <c r="L134" s="54"/>
      <c r="M134" s="54"/>
      <c r="N134" s="54"/>
    </row>
    <row r="135" spans="2:14" ht="30" customHeight="1" x14ac:dyDescent="0.2">
      <c r="B135" s="54"/>
      <c r="C135" s="62"/>
      <c r="D135" s="62"/>
      <c r="E135" s="36"/>
      <c r="F135" s="36"/>
      <c r="G135" s="36"/>
      <c r="H135" s="36"/>
      <c r="I135" s="36"/>
      <c r="J135" s="36"/>
      <c r="L135" s="54"/>
      <c r="M135" s="54"/>
      <c r="N135" s="54"/>
    </row>
    <row r="136" spans="2:14" ht="30" customHeight="1" x14ac:dyDescent="0.2">
      <c r="B136" s="54"/>
      <c r="C136" s="62"/>
      <c r="D136" s="62"/>
      <c r="E136" s="36"/>
      <c r="F136" s="36"/>
      <c r="G136" s="36"/>
      <c r="H136" s="36"/>
      <c r="I136" s="36"/>
      <c r="J136" s="36"/>
      <c r="L136" s="54"/>
      <c r="M136" s="54"/>
      <c r="N136" s="54"/>
    </row>
    <row r="137" spans="2:14" ht="30" customHeight="1" x14ac:dyDescent="0.2">
      <c r="B137" s="54"/>
      <c r="C137" s="62"/>
      <c r="D137" s="62"/>
      <c r="E137" s="36"/>
      <c r="F137" s="36"/>
      <c r="G137" s="36"/>
      <c r="H137" s="36"/>
      <c r="I137" s="36"/>
      <c r="J137" s="36"/>
      <c r="L137" s="54"/>
      <c r="M137" s="54"/>
      <c r="N137" s="54"/>
    </row>
    <row r="138" spans="2:14" ht="30" customHeight="1" x14ac:dyDescent="0.2">
      <c r="B138" s="54"/>
      <c r="C138" s="79"/>
      <c r="D138" s="79"/>
      <c r="E138" s="36"/>
      <c r="F138" s="36"/>
      <c r="G138" s="36"/>
      <c r="H138" s="36"/>
      <c r="I138" s="36"/>
      <c r="J138" s="36"/>
      <c r="K138" s="80"/>
      <c r="L138" s="54"/>
      <c r="M138" s="54"/>
      <c r="N138" s="54"/>
    </row>
    <row r="139" spans="2:14" ht="30" customHeight="1" x14ac:dyDescent="0.2">
      <c r="B139" s="54"/>
      <c r="C139" s="79"/>
      <c r="D139" s="79"/>
      <c r="E139" s="36"/>
      <c r="F139" s="36"/>
      <c r="G139" s="36"/>
      <c r="H139" s="36"/>
      <c r="I139" s="36"/>
      <c r="J139" s="36"/>
      <c r="K139" s="80"/>
      <c r="L139" s="54"/>
      <c r="M139" s="54"/>
      <c r="N139" s="54"/>
    </row>
  </sheetData>
  <sheetProtection selectLockedCells="1"/>
  <mergeCells count="4">
    <mergeCell ref="B4:C4"/>
    <mergeCell ref="C3:L3"/>
    <mergeCell ref="C2:L2"/>
    <mergeCell ref="B2:B3"/>
  </mergeCells>
  <pageMargins left="0.23622047244094491" right="0.23622047244094491" top="0.74803149606299213" bottom="0.74803149606299213" header="0.31496062992125984" footer="0.31496062992125984"/>
  <pageSetup paperSize="9" scale="79" orientation="landscape" r:id="rId1"/>
  <headerFooter>
    <oddHeader>&amp;F</oddHeader>
    <oddFooter>Sida &amp;P av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23"/>
  <sheetViews>
    <sheetView showGridLines="0" zoomScaleNormal="100" workbookViewId="0">
      <pane ySplit="4" topLeftCell="A5" activePane="bottomLeft" state="frozen"/>
      <selection activeCell="K10" sqref="K10"/>
      <selection pane="bottomLeft" activeCell="L15" sqref="L15"/>
    </sheetView>
  </sheetViews>
  <sheetFormatPr defaultRowHeight="30" customHeight="1" x14ac:dyDescent="0.2"/>
  <cols>
    <col min="1" max="1" width="2.625" style="54" customWidth="1"/>
    <col min="2" max="2" width="6" style="76" customWidth="1"/>
    <col min="3" max="3" width="57.125" style="54" customWidth="1"/>
    <col min="4" max="9" width="11.5" style="37" customWidth="1"/>
    <col min="10" max="10" width="10.625" style="52" customWidth="1"/>
    <col min="11" max="11" width="10.625" style="53" customWidth="1"/>
    <col min="12" max="12" width="10.625" style="37" customWidth="1"/>
    <col min="13" max="13" width="22.625" style="37" customWidth="1"/>
    <col min="14" max="24" width="10.625" style="54" customWidth="1"/>
    <col min="25" max="16384" width="9" style="54"/>
  </cols>
  <sheetData>
    <row r="1" spans="2:13" ht="34.15" customHeight="1" x14ac:dyDescent="0.2">
      <c r="B1" s="49"/>
      <c r="C1" s="50"/>
    </row>
    <row r="2" spans="2:13" s="55" customFormat="1" ht="24" customHeight="1" x14ac:dyDescent="0.2">
      <c r="B2" s="179">
        <v>1</v>
      </c>
      <c r="C2" s="178" t="s">
        <v>1</v>
      </c>
      <c r="D2" s="178"/>
      <c r="E2" s="178"/>
      <c r="F2" s="178"/>
      <c r="G2" s="178"/>
      <c r="H2" s="178"/>
      <c r="I2" s="178"/>
      <c r="J2" s="178"/>
      <c r="K2" s="178"/>
    </row>
    <row r="3" spans="2:13" s="55" customFormat="1" ht="24" customHeight="1" x14ac:dyDescent="0.2">
      <c r="B3" s="180"/>
      <c r="C3" s="175" t="s">
        <v>36</v>
      </c>
      <c r="D3" s="176"/>
      <c r="E3" s="176"/>
      <c r="F3" s="176"/>
      <c r="G3" s="176"/>
      <c r="H3" s="176"/>
      <c r="I3" s="176"/>
      <c r="J3" s="176"/>
      <c r="K3" s="177"/>
      <c r="L3" s="56"/>
      <c r="M3" s="56"/>
    </row>
    <row r="4" spans="2:13" s="59" customFormat="1" ht="64.5" customHeight="1" thickBot="1" x14ac:dyDescent="0.25">
      <c r="B4" s="181" t="s">
        <v>2</v>
      </c>
      <c r="C4" s="181"/>
      <c r="D4" s="58" t="s">
        <v>0</v>
      </c>
      <c r="E4" s="58" t="s">
        <v>32</v>
      </c>
      <c r="F4" s="58" t="s">
        <v>33</v>
      </c>
      <c r="G4" s="58" t="s">
        <v>38</v>
      </c>
      <c r="H4" s="58" t="s">
        <v>41</v>
      </c>
      <c r="I4" s="58" t="s">
        <v>43</v>
      </c>
      <c r="J4" s="6" t="s">
        <v>13</v>
      </c>
      <c r="K4" s="7" t="s">
        <v>3</v>
      </c>
      <c r="L4" s="37"/>
      <c r="M4" s="37"/>
    </row>
    <row r="5" spans="2:13" s="62" customFormat="1" ht="24" customHeight="1" x14ac:dyDescent="0.2">
      <c r="B5" s="89">
        <v>1</v>
      </c>
      <c r="C5" s="64" t="s">
        <v>16</v>
      </c>
      <c r="D5" s="9">
        <v>0.5</v>
      </c>
      <c r="E5" s="9">
        <v>1.5</v>
      </c>
      <c r="F5" s="9">
        <v>0.7</v>
      </c>
      <c r="G5" s="9">
        <v>1.5</v>
      </c>
      <c r="H5" s="9">
        <v>2</v>
      </c>
      <c r="I5" s="9">
        <v>1</v>
      </c>
      <c r="J5" s="15">
        <f>SUM(D5:I5)</f>
        <v>7.2</v>
      </c>
      <c r="K5" s="10">
        <f t="shared" ref="K5:K10" si="0">J5*TimKostLBE</f>
        <v>7236</v>
      </c>
      <c r="L5" s="34"/>
      <c r="M5" s="34"/>
    </row>
    <row r="6" spans="2:13" s="62" customFormat="1" ht="24" customHeight="1" x14ac:dyDescent="0.2">
      <c r="B6" s="63">
        <v>2</v>
      </c>
      <c r="C6" s="64" t="s">
        <v>15</v>
      </c>
      <c r="D6" s="1">
        <v>0.5</v>
      </c>
      <c r="E6" s="1">
        <v>1.5</v>
      </c>
      <c r="F6" s="1">
        <v>0.7</v>
      </c>
      <c r="G6" s="1">
        <v>1</v>
      </c>
      <c r="H6" s="1">
        <v>2</v>
      </c>
      <c r="I6" s="1">
        <v>1</v>
      </c>
      <c r="J6" s="16">
        <f>SUM(D6:I6)</f>
        <v>6.7</v>
      </c>
      <c r="K6" s="2">
        <f t="shared" ref="K6" si="1">J6*TimKostLBE</f>
        <v>6733.5</v>
      </c>
      <c r="L6" s="34"/>
      <c r="M6" s="34"/>
    </row>
    <row r="7" spans="2:13" s="62" customFormat="1" ht="24" customHeight="1" x14ac:dyDescent="0.2">
      <c r="B7" s="63">
        <v>3</v>
      </c>
      <c r="C7" s="64" t="s">
        <v>65</v>
      </c>
      <c r="D7" s="1">
        <v>0.5</v>
      </c>
      <c r="E7" s="1">
        <v>1.5</v>
      </c>
      <c r="F7" s="1">
        <v>0.7</v>
      </c>
      <c r="G7" s="1">
        <v>1</v>
      </c>
      <c r="H7" s="1">
        <v>2</v>
      </c>
      <c r="I7" s="1">
        <v>1</v>
      </c>
      <c r="J7" s="16">
        <f>SUM(D7:I7)</f>
        <v>6.7</v>
      </c>
      <c r="K7" s="2">
        <f t="shared" si="0"/>
        <v>6733.5</v>
      </c>
      <c r="L7" s="34"/>
      <c r="M7" s="34"/>
    </row>
    <row r="8" spans="2:13" s="62" customFormat="1" ht="24" customHeight="1" x14ac:dyDescent="0.2">
      <c r="B8" s="63">
        <f t="shared" ref="B8:B17" si="2">B7+1</f>
        <v>4</v>
      </c>
      <c r="C8" s="64" t="s">
        <v>91</v>
      </c>
      <c r="D8" s="1">
        <v>0.5</v>
      </c>
      <c r="E8" s="1">
        <v>1</v>
      </c>
      <c r="F8" s="1">
        <v>0.7</v>
      </c>
      <c r="G8" s="1">
        <v>1.5</v>
      </c>
      <c r="H8" s="1">
        <v>2</v>
      </c>
      <c r="I8" s="1">
        <v>1</v>
      </c>
      <c r="J8" s="16">
        <f t="shared" ref="J8:J10" si="3">SUM(D8:I8)</f>
        <v>6.7</v>
      </c>
      <c r="K8" s="2">
        <f t="shared" si="0"/>
        <v>6733.5</v>
      </c>
      <c r="L8" s="34"/>
      <c r="M8" s="34"/>
    </row>
    <row r="9" spans="2:13" s="62" customFormat="1" ht="24" customHeight="1" x14ac:dyDescent="0.2">
      <c r="B9" s="63">
        <f t="shared" si="2"/>
        <v>5</v>
      </c>
      <c r="C9" s="64" t="s">
        <v>63</v>
      </c>
      <c r="D9" s="1">
        <v>0.5</v>
      </c>
      <c r="E9" s="1">
        <v>2.5</v>
      </c>
      <c r="F9" s="1">
        <v>0.7</v>
      </c>
      <c r="G9" s="1">
        <v>3</v>
      </c>
      <c r="H9" s="1">
        <v>3</v>
      </c>
      <c r="I9" s="1">
        <v>1</v>
      </c>
      <c r="J9" s="16">
        <f t="shared" si="3"/>
        <v>10.7</v>
      </c>
      <c r="K9" s="2">
        <f t="shared" si="0"/>
        <v>10753.5</v>
      </c>
      <c r="L9" s="34"/>
      <c r="M9" s="34"/>
    </row>
    <row r="10" spans="2:13" s="62" customFormat="1" ht="24" customHeight="1" x14ac:dyDescent="0.2">
      <c r="B10" s="63">
        <f t="shared" si="2"/>
        <v>6</v>
      </c>
      <c r="C10" s="64" t="s">
        <v>64</v>
      </c>
      <c r="D10" s="1">
        <v>0.5</v>
      </c>
      <c r="E10" s="1">
        <v>1</v>
      </c>
      <c r="F10" s="1">
        <v>0.7</v>
      </c>
      <c r="G10" s="1">
        <v>1.5</v>
      </c>
      <c r="H10" s="1">
        <v>2</v>
      </c>
      <c r="I10" s="1">
        <v>1</v>
      </c>
      <c r="J10" s="16">
        <f t="shared" si="3"/>
        <v>6.7</v>
      </c>
      <c r="K10" s="2">
        <f t="shared" si="0"/>
        <v>6733.5</v>
      </c>
      <c r="L10" s="34"/>
      <c r="M10" s="34"/>
    </row>
    <row r="11" spans="2:13" s="62" customFormat="1" ht="24" customHeight="1" x14ac:dyDescent="0.2">
      <c r="B11" s="63">
        <f t="shared" si="2"/>
        <v>7</v>
      </c>
      <c r="C11" s="88" t="s">
        <v>62</v>
      </c>
      <c r="D11" s="1">
        <v>0.5</v>
      </c>
      <c r="E11" s="1">
        <v>1</v>
      </c>
      <c r="F11" s="1">
        <v>0.7</v>
      </c>
      <c r="G11" s="1">
        <v>1</v>
      </c>
      <c r="H11" s="1">
        <v>1</v>
      </c>
      <c r="I11" s="1">
        <v>1</v>
      </c>
      <c r="J11" s="16">
        <f t="shared" ref="J11:J17" si="4">SUM(D11:I11)</f>
        <v>5.2</v>
      </c>
      <c r="K11" s="2">
        <f t="shared" ref="K11:K17" si="5">J11*TimKostLBE</f>
        <v>5226</v>
      </c>
      <c r="L11" s="34"/>
      <c r="M11" s="34"/>
    </row>
    <row r="12" spans="2:13" s="62" customFormat="1" ht="24" customHeight="1" x14ac:dyDescent="0.2">
      <c r="B12" s="63">
        <v>8</v>
      </c>
      <c r="C12" s="88" t="s">
        <v>90</v>
      </c>
      <c r="D12" s="1">
        <v>0.5</v>
      </c>
      <c r="E12" s="1">
        <v>1</v>
      </c>
      <c r="F12" s="1">
        <v>0.7</v>
      </c>
      <c r="G12" s="1">
        <v>1</v>
      </c>
      <c r="H12" s="1">
        <v>1</v>
      </c>
      <c r="I12" s="1">
        <v>1</v>
      </c>
      <c r="J12" s="16">
        <f t="shared" si="4"/>
        <v>5.2</v>
      </c>
      <c r="K12" s="2">
        <f t="shared" si="5"/>
        <v>5226</v>
      </c>
      <c r="L12" s="34"/>
      <c r="M12" s="34"/>
    </row>
    <row r="13" spans="2:13" s="62" customFormat="1" ht="24" customHeight="1" x14ac:dyDescent="0.2">
      <c r="B13" s="63">
        <f t="shared" si="2"/>
        <v>9</v>
      </c>
      <c r="C13" s="64" t="s">
        <v>61</v>
      </c>
      <c r="D13" s="1">
        <v>0.5</v>
      </c>
      <c r="E13" s="1">
        <v>1</v>
      </c>
      <c r="F13" s="1">
        <v>0.7</v>
      </c>
      <c r="G13" s="1">
        <v>1.3</v>
      </c>
      <c r="H13" s="1">
        <v>2</v>
      </c>
      <c r="I13" s="1">
        <v>1</v>
      </c>
      <c r="J13" s="16">
        <f t="shared" si="4"/>
        <v>6.5</v>
      </c>
      <c r="K13" s="2">
        <f t="shared" si="5"/>
        <v>6532.5</v>
      </c>
      <c r="L13" s="34"/>
      <c r="M13" s="34"/>
    </row>
    <row r="14" spans="2:13" s="62" customFormat="1" ht="24" customHeight="1" x14ac:dyDescent="0.2">
      <c r="B14" s="63">
        <f t="shared" si="2"/>
        <v>10</v>
      </c>
      <c r="C14" s="64" t="s">
        <v>66</v>
      </c>
      <c r="D14" s="1">
        <v>0.5</v>
      </c>
      <c r="E14" s="1">
        <v>1</v>
      </c>
      <c r="F14" s="1">
        <v>0.7</v>
      </c>
      <c r="G14" s="1">
        <v>1.5</v>
      </c>
      <c r="H14" s="1">
        <v>1.5</v>
      </c>
      <c r="I14" s="1">
        <v>1</v>
      </c>
      <c r="J14" s="16">
        <f t="shared" si="4"/>
        <v>6.2</v>
      </c>
      <c r="K14" s="2">
        <f t="shared" si="5"/>
        <v>6231</v>
      </c>
      <c r="L14" s="34"/>
      <c r="M14" s="34"/>
    </row>
    <row r="15" spans="2:13" s="62" customFormat="1" ht="24" customHeight="1" x14ac:dyDescent="0.2">
      <c r="B15" s="63">
        <f t="shared" si="2"/>
        <v>11</v>
      </c>
      <c r="C15" s="64" t="s">
        <v>14</v>
      </c>
      <c r="D15" s="1">
        <v>0.5</v>
      </c>
      <c r="E15" s="1">
        <v>1</v>
      </c>
      <c r="F15" s="1">
        <v>0.7</v>
      </c>
      <c r="G15" s="1">
        <v>0.5</v>
      </c>
      <c r="H15" s="1">
        <v>1</v>
      </c>
      <c r="I15" s="1">
        <v>1</v>
      </c>
      <c r="J15" s="16">
        <f t="shared" si="4"/>
        <v>4.7</v>
      </c>
      <c r="K15" s="2">
        <f t="shared" si="5"/>
        <v>4723.5</v>
      </c>
      <c r="L15" s="34"/>
      <c r="M15" s="34"/>
    </row>
    <row r="16" spans="2:13" s="62" customFormat="1" ht="24" customHeight="1" x14ac:dyDescent="0.2">
      <c r="B16" s="63">
        <f t="shared" si="2"/>
        <v>12</v>
      </c>
      <c r="C16" s="64" t="s">
        <v>17</v>
      </c>
      <c r="D16" s="1">
        <v>0.5</v>
      </c>
      <c r="E16" s="1">
        <v>1</v>
      </c>
      <c r="F16" s="1">
        <v>0.7</v>
      </c>
      <c r="G16" s="1">
        <v>1.5</v>
      </c>
      <c r="H16" s="1">
        <v>2</v>
      </c>
      <c r="I16" s="1">
        <v>1</v>
      </c>
      <c r="J16" s="16">
        <f t="shared" si="4"/>
        <v>6.7</v>
      </c>
      <c r="K16" s="2">
        <f t="shared" si="5"/>
        <v>6733.5</v>
      </c>
      <c r="L16" s="34"/>
      <c r="M16" s="34"/>
    </row>
    <row r="17" spans="1:25" s="62" customFormat="1" ht="24" customHeight="1" x14ac:dyDescent="0.2">
      <c r="B17" s="63">
        <f t="shared" si="2"/>
        <v>13</v>
      </c>
      <c r="C17" s="64" t="s">
        <v>18</v>
      </c>
      <c r="D17" s="1">
        <v>0.5</v>
      </c>
      <c r="E17" s="1">
        <v>1.5</v>
      </c>
      <c r="F17" s="1">
        <v>0.7</v>
      </c>
      <c r="G17" s="1">
        <v>2</v>
      </c>
      <c r="H17" s="1">
        <v>2.5</v>
      </c>
      <c r="I17" s="1">
        <v>1</v>
      </c>
      <c r="J17" s="16">
        <f t="shared" si="4"/>
        <v>8.1999999999999993</v>
      </c>
      <c r="K17" s="2">
        <f t="shared" si="5"/>
        <v>8241</v>
      </c>
      <c r="L17" s="34"/>
      <c r="M17" s="34"/>
    </row>
    <row r="18" spans="1:25" s="62" customFormat="1" ht="24" customHeight="1" x14ac:dyDescent="0.2">
      <c r="B18" s="68"/>
      <c r="D18" s="34"/>
      <c r="E18" s="34"/>
      <c r="F18" s="34"/>
      <c r="G18" s="34"/>
      <c r="H18" s="34"/>
      <c r="I18" s="34"/>
      <c r="J18" s="70"/>
      <c r="K18" s="71"/>
      <c r="L18" s="34"/>
      <c r="M18" s="34"/>
    </row>
    <row r="19" spans="1:25" s="55" customFormat="1" ht="24" customHeight="1" x14ac:dyDescent="0.2">
      <c r="B19" s="72"/>
      <c r="D19" s="35"/>
      <c r="E19" s="35"/>
      <c r="F19" s="35"/>
      <c r="G19" s="35"/>
      <c r="H19" s="35"/>
      <c r="I19" s="35"/>
      <c r="J19" s="74"/>
      <c r="K19" s="75"/>
      <c r="L19" s="56"/>
      <c r="M19" s="56"/>
    </row>
    <row r="20" spans="1:25" ht="24" customHeight="1" x14ac:dyDescent="0.2">
      <c r="D20" s="36"/>
      <c r="E20" s="36"/>
      <c r="F20" s="36"/>
      <c r="G20" s="36"/>
      <c r="H20" s="36"/>
      <c r="I20" s="36"/>
      <c r="K20" s="77"/>
    </row>
    <row r="21" spans="1:25" ht="24" customHeight="1" x14ac:dyDescent="0.2">
      <c r="D21" s="36"/>
      <c r="E21" s="36"/>
      <c r="F21" s="36"/>
      <c r="G21" s="36"/>
      <c r="H21" s="36"/>
      <c r="I21" s="36"/>
      <c r="K21" s="77"/>
    </row>
    <row r="22" spans="1:25" s="37" customFormat="1" ht="30" customHeight="1" x14ac:dyDescent="0.2">
      <c r="A22" s="54"/>
      <c r="B22" s="76"/>
      <c r="C22" s="79"/>
      <c r="D22" s="36"/>
      <c r="E22" s="36"/>
      <c r="F22" s="36"/>
      <c r="G22" s="36"/>
      <c r="H22" s="36"/>
      <c r="I22" s="36"/>
      <c r="J22" s="80"/>
      <c r="K22" s="53"/>
      <c r="N22" s="54"/>
      <c r="O22" s="54"/>
      <c r="P22" s="54"/>
      <c r="Q22" s="54"/>
      <c r="R22" s="54"/>
      <c r="S22" s="54"/>
      <c r="T22" s="54"/>
      <c r="U22" s="54"/>
      <c r="V22" s="54"/>
      <c r="W22" s="54"/>
      <c r="X22" s="54"/>
      <c r="Y22" s="54"/>
    </row>
    <row r="23" spans="1:25" s="37" customFormat="1" ht="30" customHeight="1" x14ac:dyDescent="0.2">
      <c r="A23" s="54"/>
      <c r="B23" s="76"/>
      <c r="C23" s="79"/>
      <c r="D23" s="36"/>
      <c r="E23" s="36"/>
      <c r="F23" s="36"/>
      <c r="G23" s="36"/>
      <c r="H23" s="36"/>
      <c r="I23" s="36"/>
      <c r="J23" s="80"/>
      <c r="K23" s="53"/>
      <c r="N23" s="54"/>
      <c r="O23" s="54"/>
      <c r="P23" s="54"/>
      <c r="Q23" s="54"/>
      <c r="R23" s="54"/>
      <c r="S23" s="54"/>
      <c r="T23" s="54"/>
      <c r="U23" s="54"/>
      <c r="V23" s="54"/>
      <c r="W23" s="54"/>
      <c r="X23" s="54"/>
      <c r="Y23" s="54"/>
    </row>
  </sheetData>
  <sheetProtection selectLockedCells="1"/>
  <mergeCells count="4">
    <mergeCell ref="B2:B3"/>
    <mergeCell ref="C2:K2"/>
    <mergeCell ref="C3:K3"/>
    <mergeCell ref="B4:C4"/>
  </mergeCells>
  <pageMargins left="0.23622047244094491" right="0.23622047244094491" top="0.74803149606299213" bottom="0.74803149606299213" header="0.31496062992125984" footer="0.31496062992125984"/>
  <pageSetup paperSize="9" scale="84" orientation="landscape" r:id="rId1"/>
  <headerFooter>
    <oddHeader>&amp;F</oddHeader>
    <oddFooter>Sida &amp;P av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38"/>
  <sheetViews>
    <sheetView showGridLines="0" zoomScale="80" zoomScaleNormal="80" workbookViewId="0">
      <pane ySplit="4" topLeftCell="A5" activePane="bottomLeft" state="frozen"/>
      <selection pane="bottomLeft" activeCell="R10" sqref="R10"/>
    </sheetView>
  </sheetViews>
  <sheetFormatPr defaultRowHeight="12" x14ac:dyDescent="0.2"/>
  <cols>
    <col min="1" max="1" width="2.625" style="54" customWidth="1"/>
    <col min="2" max="2" width="6" style="76" customWidth="1"/>
    <col min="3" max="3" width="43.875" style="54" customWidth="1"/>
    <col min="4" max="4" width="17.125" style="54" customWidth="1"/>
    <col min="5" max="7" width="11.5" style="37" customWidth="1"/>
    <col min="8" max="8" width="12.25" style="37" customWidth="1"/>
    <col min="9" max="9" width="11.5" style="37" customWidth="1"/>
    <col min="10" max="10" width="12.625" style="37" customWidth="1"/>
    <col min="11" max="11" width="10.625" style="52" customWidth="1"/>
    <col min="12" max="12" width="10.625" style="53" customWidth="1"/>
    <col min="13" max="13" width="10.625" style="37" hidden="1" customWidth="1"/>
    <col min="14" max="14" width="22.625" style="37" hidden="1" customWidth="1"/>
    <col min="15" max="25" width="10.625" style="54" customWidth="1"/>
    <col min="26" max="16384" width="9" style="54"/>
  </cols>
  <sheetData>
    <row r="1" spans="2:14" ht="34.15" customHeight="1" x14ac:dyDescent="0.2">
      <c r="B1" s="49"/>
      <c r="C1" s="50"/>
      <c r="D1" s="51"/>
    </row>
    <row r="2" spans="2:14" s="55" customFormat="1" ht="24" customHeight="1" x14ac:dyDescent="0.2">
      <c r="B2" s="179">
        <v>1</v>
      </c>
      <c r="C2" s="182" t="s">
        <v>44</v>
      </c>
      <c r="D2" s="183"/>
      <c r="E2" s="183"/>
      <c r="F2" s="183"/>
      <c r="G2" s="183"/>
      <c r="H2" s="183"/>
      <c r="I2" s="183"/>
      <c r="J2" s="183"/>
      <c r="K2" s="183"/>
      <c r="L2" s="184"/>
    </row>
    <row r="3" spans="2:14" s="55" customFormat="1" ht="24" customHeight="1" x14ac:dyDescent="0.2">
      <c r="B3" s="180"/>
      <c r="C3" s="175" t="s">
        <v>40</v>
      </c>
      <c r="D3" s="176"/>
      <c r="E3" s="176"/>
      <c r="F3" s="176"/>
      <c r="G3" s="176"/>
      <c r="H3" s="176"/>
      <c r="I3" s="176"/>
      <c r="J3" s="176"/>
      <c r="K3" s="176"/>
      <c r="L3" s="177"/>
      <c r="M3" s="56"/>
      <c r="N3" s="56"/>
    </row>
    <row r="4" spans="2:14" s="59" customFormat="1" ht="68.25" customHeight="1" thickBot="1" x14ac:dyDescent="0.25">
      <c r="B4" s="174" t="s">
        <v>2</v>
      </c>
      <c r="C4" s="174"/>
      <c r="D4" s="57" t="s">
        <v>9</v>
      </c>
      <c r="E4" s="58" t="s">
        <v>31</v>
      </c>
      <c r="F4" s="58" t="s">
        <v>32</v>
      </c>
      <c r="G4" s="58" t="s">
        <v>33</v>
      </c>
      <c r="H4" s="58" t="s">
        <v>38</v>
      </c>
      <c r="I4" s="58" t="s">
        <v>41</v>
      </c>
      <c r="J4" s="58" t="s">
        <v>42</v>
      </c>
      <c r="K4" s="6" t="s">
        <v>13</v>
      </c>
      <c r="L4" s="7" t="s">
        <v>3</v>
      </c>
      <c r="M4" s="37" t="s">
        <v>98</v>
      </c>
      <c r="N4" s="37" t="s">
        <v>98</v>
      </c>
    </row>
    <row r="5" spans="2:14" s="62" customFormat="1" ht="24" customHeight="1" x14ac:dyDescent="0.2">
      <c r="B5" s="127">
        <f>'Tillsyn LSO'!B5</f>
        <v>1</v>
      </c>
      <c r="C5" s="128" t="str">
        <f>'Tillsyn LSO'!C5</f>
        <v>Mindre Industri, kontor, m.m (mindre än 150 personer, mindre än 2500 m2)</v>
      </c>
      <c r="D5" s="128" t="str">
        <f>'Tillsyn LSO'!D5</f>
        <v>VK1</v>
      </c>
      <c r="E5" s="129">
        <f>'Tillsyn LSO'!E5</f>
        <v>0.5</v>
      </c>
      <c r="F5" s="129">
        <f>'Tillsyn LSO'!F5</f>
        <v>1.5</v>
      </c>
      <c r="G5" s="129">
        <f>'Tillsyn LSO'!G5/2</f>
        <v>0.35</v>
      </c>
      <c r="H5" s="129">
        <f>'Tillsyn LSO'!H5</f>
        <v>1.5</v>
      </c>
      <c r="I5" s="129">
        <f>'Tillsyn LSO'!I5*N5</f>
        <v>1.5</v>
      </c>
      <c r="J5" s="129">
        <f>'Tillsyn LSO'!J5</f>
        <v>1</v>
      </c>
      <c r="K5" s="130">
        <f>SUM(F5:I5)</f>
        <v>4.8499999999999996</v>
      </c>
      <c r="L5" s="131">
        <f>K5*TimKostLSO</f>
        <v>4874.25</v>
      </c>
      <c r="M5" s="37">
        <v>0.5</v>
      </c>
      <c r="N5" s="54">
        <v>0.75</v>
      </c>
    </row>
    <row r="6" spans="2:14" s="62" customFormat="1" ht="24" customHeight="1" x14ac:dyDescent="0.2">
      <c r="B6" s="132">
        <f>'Tillsyn LSO'!B6</f>
        <v>2</v>
      </c>
      <c r="C6" s="124" t="str">
        <f>'Tillsyn LSO'!C6</f>
        <v>Större Industri, kontor m.m (mer än 150 personer, mer än 2500 m2)</v>
      </c>
      <c r="D6" s="124" t="str">
        <f>'Tillsyn LSO'!D6</f>
        <v>VK1</v>
      </c>
      <c r="E6" s="125">
        <f>'Tillsyn LSO'!E6</f>
        <v>0.5</v>
      </c>
      <c r="F6" s="125">
        <f>'Tillsyn LSO'!F6</f>
        <v>2.5</v>
      </c>
      <c r="G6" s="125">
        <f>'Tillsyn LSO'!G6/2</f>
        <v>0.35</v>
      </c>
      <c r="H6" s="125">
        <f>'Tillsyn LSO'!H6</f>
        <v>2.5</v>
      </c>
      <c r="I6" s="125">
        <f>'Tillsyn LSO'!I6*N6</f>
        <v>1.875</v>
      </c>
      <c r="J6" s="125">
        <f>'Tillsyn LSO'!J6</f>
        <v>1</v>
      </c>
      <c r="K6" s="126">
        <f>SUM(F6:I6)</f>
        <v>7.2249999999999996</v>
      </c>
      <c r="L6" s="133">
        <f>K6*TimKostLSO</f>
        <v>7261.125</v>
      </c>
      <c r="M6" s="37">
        <v>0.5</v>
      </c>
      <c r="N6" s="54">
        <v>0.75</v>
      </c>
    </row>
    <row r="7" spans="2:14" s="62" customFormat="1" ht="24" customHeight="1" x14ac:dyDescent="0.2">
      <c r="B7" s="132">
        <f>'Tillsyn LSO'!B7</f>
        <v>3</v>
      </c>
      <c r="C7" s="124" t="str">
        <f>'Tillsyn LSO'!C7</f>
        <v>Gemensamhetsboenden</v>
      </c>
      <c r="D7" s="124" t="str">
        <f>'Tillsyn LSO'!D7</f>
        <v>VK3B</v>
      </c>
      <c r="E7" s="125">
        <f>'Tillsyn LSO'!E7</f>
        <v>0.5</v>
      </c>
      <c r="F7" s="125">
        <f>'Tillsyn LSO'!F7</f>
        <v>1</v>
      </c>
      <c r="G7" s="125">
        <f>'Tillsyn LSO'!G7/2</f>
        <v>0.35</v>
      </c>
      <c r="H7" s="125">
        <f>'Tillsyn LSO'!H7</f>
        <v>1</v>
      </c>
      <c r="I7" s="125">
        <f>'Tillsyn LSO'!I7*N7</f>
        <v>1.5</v>
      </c>
      <c r="J7" s="125">
        <f>'Tillsyn LSO'!J7</f>
        <v>1</v>
      </c>
      <c r="K7" s="126">
        <f>SUM(F7:I7)</f>
        <v>3.85</v>
      </c>
      <c r="L7" s="133">
        <f t="shared" ref="L7:L18" si="0">K7*TimKostLSO</f>
        <v>3869.25</v>
      </c>
      <c r="M7" s="37">
        <v>0.5</v>
      </c>
      <c r="N7" s="54">
        <v>0.75</v>
      </c>
    </row>
    <row r="8" spans="2:14" s="62" customFormat="1" ht="24" customHeight="1" x14ac:dyDescent="0.2">
      <c r="B8" s="132">
        <f>'Tillsyn LSO'!B8</f>
        <v>4</v>
      </c>
      <c r="C8" s="124" t="str">
        <f>'Tillsyn LSO'!C8</f>
        <v>Samlingslokal &lt;30 personer (små butiker, små restauranger)</v>
      </c>
      <c r="D8" s="124" t="str">
        <f>'Tillsyn LSO'!D8</f>
        <v>VK2A</v>
      </c>
      <c r="E8" s="125">
        <f>'Tillsyn LSO'!E8</f>
        <v>0.5</v>
      </c>
      <c r="F8" s="125">
        <f>'Tillsyn LSO'!F8</f>
        <v>1</v>
      </c>
      <c r="G8" s="125">
        <f>'Tillsyn LSO'!G8/2</f>
        <v>0.35</v>
      </c>
      <c r="H8" s="125">
        <f>'Tillsyn LSO'!H8</f>
        <v>1</v>
      </c>
      <c r="I8" s="125">
        <f>'Tillsyn LSO'!I8*N8</f>
        <v>1.125</v>
      </c>
      <c r="J8" s="125">
        <f>'Tillsyn LSO'!J8</f>
        <v>1</v>
      </c>
      <c r="K8" s="126">
        <f t="shared" ref="K8" si="1">SUM(F8:I8)</f>
        <v>3.4750000000000001</v>
      </c>
      <c r="L8" s="133">
        <f t="shared" ref="L8" si="2">K8*TimKostLSO</f>
        <v>3492.375</v>
      </c>
      <c r="M8" s="37">
        <v>0.5</v>
      </c>
      <c r="N8" s="54">
        <v>0.75</v>
      </c>
    </row>
    <row r="9" spans="2:14" s="62" customFormat="1" ht="24" customHeight="1" x14ac:dyDescent="0.2">
      <c r="B9" s="132">
        <f>'Tillsyn LSO'!B9</f>
        <v>5</v>
      </c>
      <c r="C9" s="124" t="str">
        <f>'Tillsyn LSO'!C9</f>
        <v>Samlingslokal &lt;150 personer (med eller utan alkoholförsäljning)</v>
      </c>
      <c r="D9" s="124" t="str">
        <f>'Tillsyn LSO'!D9</f>
        <v>VK2A</v>
      </c>
      <c r="E9" s="125">
        <f>'Tillsyn LSO'!E9</f>
        <v>0.5</v>
      </c>
      <c r="F9" s="125">
        <f>'Tillsyn LSO'!F9</f>
        <v>1</v>
      </c>
      <c r="G9" s="125">
        <f>'Tillsyn LSO'!G9/2</f>
        <v>0.35</v>
      </c>
      <c r="H9" s="125">
        <f>'Tillsyn LSO'!H9</f>
        <v>1</v>
      </c>
      <c r="I9" s="125">
        <f>'Tillsyn LSO'!I9*N9</f>
        <v>1.5</v>
      </c>
      <c r="J9" s="125">
        <f>'Tillsyn LSO'!J9</f>
        <v>1</v>
      </c>
      <c r="K9" s="126">
        <f t="shared" ref="K9:K18" si="3">SUM(F9:I9)</f>
        <v>3.85</v>
      </c>
      <c r="L9" s="133">
        <f t="shared" si="0"/>
        <v>3869.25</v>
      </c>
      <c r="M9" s="37">
        <v>0.5</v>
      </c>
      <c r="N9" s="54">
        <v>0.75</v>
      </c>
    </row>
    <row r="10" spans="2:14" s="62" customFormat="1" ht="24" customHeight="1" x14ac:dyDescent="0.2">
      <c r="B10" s="132">
        <f>'Tillsyn LSO'!B10</f>
        <v>6</v>
      </c>
      <c r="C10" s="124" t="str">
        <f>'Tillsyn LSO'!C10</f>
        <v>Samlingslokal &gt;=150 personer (med eller utan alkoholförsäljning)</v>
      </c>
      <c r="D10" s="124" t="str">
        <f>'Tillsyn LSO'!D10</f>
        <v>VK2B + VK2C</v>
      </c>
      <c r="E10" s="125">
        <f>'Tillsyn LSO'!E10</f>
        <v>0.5</v>
      </c>
      <c r="F10" s="125">
        <f>'Tillsyn LSO'!F10</f>
        <v>1.5</v>
      </c>
      <c r="G10" s="125">
        <f>'Tillsyn LSO'!G10/2</f>
        <v>0.35</v>
      </c>
      <c r="H10" s="125">
        <f>'Tillsyn LSO'!H10</f>
        <v>1.5</v>
      </c>
      <c r="I10" s="125">
        <f>'Tillsyn LSO'!I10*N10</f>
        <v>1.5</v>
      </c>
      <c r="J10" s="125">
        <f>'Tillsyn LSO'!J10</f>
        <v>1</v>
      </c>
      <c r="K10" s="126">
        <f t="shared" si="3"/>
        <v>4.8499999999999996</v>
      </c>
      <c r="L10" s="133">
        <f t="shared" si="0"/>
        <v>4874.25</v>
      </c>
      <c r="M10" s="37">
        <v>0.5</v>
      </c>
      <c r="N10" s="54">
        <v>0.75</v>
      </c>
    </row>
    <row r="11" spans="2:14" s="62" customFormat="1" ht="24" customHeight="1" x14ac:dyDescent="0.2">
      <c r="B11" s="132">
        <f>'Tillsyn LSO'!B11</f>
        <v>7</v>
      </c>
      <c r="C11" s="124" t="str">
        <f>'Tillsyn LSO'!C11</f>
        <v>Mindre hotell (under 9 bäddar/ 5 rum, B&amp;B, pensionat osv.)</v>
      </c>
      <c r="D11" s="124" t="str">
        <f>'Tillsyn LSO'!D11</f>
        <v>VK4</v>
      </c>
      <c r="E11" s="125">
        <f>'Tillsyn LSO'!E11</f>
        <v>0.5</v>
      </c>
      <c r="F11" s="125">
        <f>'Tillsyn LSO'!F11</f>
        <v>1</v>
      </c>
      <c r="G11" s="125">
        <f>'Tillsyn LSO'!G11/2</f>
        <v>0.35</v>
      </c>
      <c r="H11" s="125">
        <f>'Tillsyn LSO'!H11</f>
        <v>1</v>
      </c>
      <c r="I11" s="125">
        <f>'Tillsyn LSO'!I11*N11</f>
        <v>0.75</v>
      </c>
      <c r="J11" s="125">
        <f>'Tillsyn LSO'!J11</f>
        <v>1</v>
      </c>
      <c r="K11" s="126">
        <f t="shared" ref="K11:K13" si="4">SUM(F11:I11)</f>
        <v>3.1</v>
      </c>
      <c r="L11" s="133">
        <f t="shared" ref="L11:L13" si="5">K11*TimKostLSO</f>
        <v>3115.5</v>
      </c>
      <c r="M11" s="37">
        <v>0.5</v>
      </c>
      <c r="N11" s="54">
        <v>0.75</v>
      </c>
    </row>
    <row r="12" spans="2:14" s="62" customFormat="1" ht="24" customHeight="1" x14ac:dyDescent="0.2">
      <c r="B12" s="132">
        <f>'Tillsyn LSO'!B12</f>
        <v>8</v>
      </c>
      <c r="C12" s="124" t="str">
        <f>'Tillsyn LSO'!C12</f>
        <v>Hotell (9 - 30 bäddar, B&amp;B, pensionat osv.)</v>
      </c>
      <c r="D12" s="124" t="str">
        <f>'Tillsyn LSO'!D12</f>
        <v>VK4</v>
      </c>
      <c r="E12" s="125">
        <f>'Tillsyn LSO'!E12</f>
        <v>0.5</v>
      </c>
      <c r="F12" s="125">
        <f>'Tillsyn LSO'!F12</f>
        <v>1</v>
      </c>
      <c r="G12" s="125">
        <f>'Tillsyn LSO'!G12/2</f>
        <v>0.35</v>
      </c>
      <c r="H12" s="125">
        <f>'Tillsyn LSO'!H12</f>
        <v>1</v>
      </c>
      <c r="I12" s="125">
        <f>'Tillsyn LSO'!I12*N12</f>
        <v>1.5</v>
      </c>
      <c r="J12" s="125">
        <f>'Tillsyn LSO'!J12</f>
        <v>1</v>
      </c>
      <c r="K12" s="126">
        <f t="shared" ref="K12" si="6">SUM(F12:I12)</f>
        <v>3.85</v>
      </c>
      <c r="L12" s="133">
        <f t="shared" ref="L12" si="7">K12*TimKostLSO</f>
        <v>3869.25</v>
      </c>
      <c r="M12" s="37">
        <v>0.5</v>
      </c>
      <c r="N12" s="54">
        <v>0.75</v>
      </c>
    </row>
    <row r="13" spans="2:14" s="62" customFormat="1" ht="24" customHeight="1" x14ac:dyDescent="0.2">
      <c r="B13" s="132">
        <f>'Tillsyn LSO'!B13</f>
        <v>9</v>
      </c>
      <c r="C13" s="124" t="str">
        <f>'Tillsyn LSO'!C13</f>
        <v>Hotell (31+ bäddar)</v>
      </c>
      <c r="D13" s="124" t="str">
        <f>'Tillsyn LSO'!D13</f>
        <v>VK4</v>
      </c>
      <c r="E13" s="125">
        <f>'Tillsyn LSO'!E13</f>
        <v>0.5</v>
      </c>
      <c r="F13" s="125">
        <f>'Tillsyn LSO'!F13</f>
        <v>1.5</v>
      </c>
      <c r="G13" s="125">
        <f>'Tillsyn LSO'!G13/2</f>
        <v>0.35</v>
      </c>
      <c r="H13" s="125">
        <f>'Tillsyn LSO'!H13</f>
        <v>1.5</v>
      </c>
      <c r="I13" s="125">
        <f>'Tillsyn LSO'!I13*N13</f>
        <v>1.5</v>
      </c>
      <c r="J13" s="125">
        <f>'Tillsyn LSO'!J13</f>
        <v>1</v>
      </c>
      <c r="K13" s="126">
        <f t="shared" si="4"/>
        <v>4.8499999999999996</v>
      </c>
      <c r="L13" s="133">
        <f t="shared" si="5"/>
        <v>4874.25</v>
      </c>
      <c r="M13" s="37">
        <v>0.5</v>
      </c>
      <c r="N13" s="54">
        <v>0.75</v>
      </c>
    </row>
    <row r="14" spans="2:14" s="62" customFormat="1" ht="24" customHeight="1" x14ac:dyDescent="0.2">
      <c r="B14" s="132">
        <f>'Tillsyn LSO'!B14</f>
        <v>10</v>
      </c>
      <c r="C14" s="124" t="str">
        <f>'Tillsyn LSO'!C14</f>
        <v>Hotell med fler verksamheter (konferensanläggning, nattklubb osv.)</v>
      </c>
      <c r="D14" s="124" t="str">
        <f>'Tillsyn LSO'!D14</f>
        <v>VK4</v>
      </c>
      <c r="E14" s="125">
        <f>'Tillsyn LSO'!E14</f>
        <v>0.5</v>
      </c>
      <c r="F14" s="125">
        <f>'Tillsyn LSO'!F14</f>
        <v>1.5</v>
      </c>
      <c r="G14" s="125">
        <f>'Tillsyn LSO'!G14/2</f>
        <v>0.35</v>
      </c>
      <c r="H14" s="125">
        <f>'Tillsyn LSO'!H14</f>
        <v>2.5</v>
      </c>
      <c r="I14" s="125">
        <f>'Tillsyn LSO'!I14*N14</f>
        <v>2.25</v>
      </c>
      <c r="J14" s="125">
        <f>'Tillsyn LSO'!J14</f>
        <v>1</v>
      </c>
      <c r="K14" s="126">
        <f t="shared" si="3"/>
        <v>6.6</v>
      </c>
      <c r="L14" s="133">
        <f t="shared" si="0"/>
        <v>6633</v>
      </c>
      <c r="M14" s="37">
        <v>0.5</v>
      </c>
      <c r="N14" s="54">
        <v>0.75</v>
      </c>
    </row>
    <row r="15" spans="2:14" s="62" customFormat="1" ht="24" customHeight="1" x14ac:dyDescent="0.2">
      <c r="B15" s="132">
        <f>'Tillsyn LSO'!B15</f>
        <v>11</v>
      </c>
      <c r="C15" s="124" t="str">
        <f>'Tillsyn LSO'!C15</f>
        <v>Vårdmiljöer daglig verksamhet (förskola, nattis osv.)</v>
      </c>
      <c r="D15" s="124" t="str">
        <f>'Tillsyn LSO'!D15</f>
        <v>VK5A</v>
      </c>
      <c r="E15" s="125">
        <f>'Tillsyn LSO'!E15</f>
        <v>0.5</v>
      </c>
      <c r="F15" s="125">
        <f>'Tillsyn LSO'!F15</f>
        <v>1.5</v>
      </c>
      <c r="G15" s="125">
        <f>'Tillsyn LSO'!G15/2</f>
        <v>0.35</v>
      </c>
      <c r="H15" s="125">
        <f>'Tillsyn LSO'!H15</f>
        <v>1</v>
      </c>
      <c r="I15" s="125">
        <f>'Tillsyn LSO'!I15*N15</f>
        <v>1.125</v>
      </c>
      <c r="J15" s="125">
        <f>'Tillsyn LSO'!J15</f>
        <v>1</v>
      </c>
      <c r="K15" s="126">
        <f t="shared" si="3"/>
        <v>3.9750000000000001</v>
      </c>
      <c r="L15" s="133">
        <f t="shared" si="0"/>
        <v>3994.875</v>
      </c>
      <c r="M15" s="37">
        <v>0.5</v>
      </c>
      <c r="N15" s="54">
        <v>0.75</v>
      </c>
    </row>
    <row r="16" spans="2:14" s="62" customFormat="1" ht="24" customHeight="1" x14ac:dyDescent="0.2">
      <c r="B16" s="132">
        <f>'Tillsyn LSO'!B16</f>
        <v>12</v>
      </c>
      <c r="C16" s="124" t="str">
        <f>'Tillsyn LSO'!C16</f>
        <v>Vårdmiljöer behovsprövade särskilda boenden (LSS, äldreboende osv.)</v>
      </c>
      <c r="D16" s="124" t="str">
        <f>'Tillsyn LSO'!D16</f>
        <v>VK5B</v>
      </c>
      <c r="E16" s="125">
        <f>'Tillsyn LSO'!E16</f>
        <v>0.5</v>
      </c>
      <c r="F16" s="125">
        <f>'Tillsyn LSO'!F16</f>
        <v>1.5</v>
      </c>
      <c r="G16" s="125">
        <f>'Tillsyn LSO'!G16/2</f>
        <v>0.35</v>
      </c>
      <c r="H16" s="125">
        <f>'Tillsyn LSO'!H16</f>
        <v>2</v>
      </c>
      <c r="I16" s="125">
        <f>'Tillsyn LSO'!I16*N16</f>
        <v>1.5</v>
      </c>
      <c r="J16" s="125">
        <f>'Tillsyn LSO'!J16</f>
        <v>1</v>
      </c>
      <c r="K16" s="126">
        <f t="shared" ref="K16" si="8">SUM(F16:I16)</f>
        <v>5.35</v>
      </c>
      <c r="L16" s="133">
        <f t="shared" ref="L16" si="9">K16*TimKostLSO</f>
        <v>5376.75</v>
      </c>
      <c r="M16" s="37">
        <v>0.5</v>
      </c>
      <c r="N16" s="54">
        <v>0.75</v>
      </c>
    </row>
    <row r="17" spans="2:15" s="62" customFormat="1" ht="24" customHeight="1" x14ac:dyDescent="0.2">
      <c r="B17" s="132">
        <f>'Tillsyn LSO'!B17</f>
        <v>13</v>
      </c>
      <c r="C17" s="124" t="str">
        <f>'Tillsyn LSO'!C17</f>
        <v>Vårdmiljö hälso- sjukvård och inlåsta personer (sjukhus, fängelse osv.)</v>
      </c>
      <c r="D17" s="124" t="str">
        <f>'Tillsyn LSO'!D17</f>
        <v>VK5C+D</v>
      </c>
      <c r="E17" s="125">
        <f>'Tillsyn LSO'!E17</f>
        <v>0.5</v>
      </c>
      <c r="F17" s="125">
        <f>'Tillsyn LSO'!F17</f>
        <v>2.5</v>
      </c>
      <c r="G17" s="125">
        <f>'Tillsyn LSO'!G17/2</f>
        <v>0.35</v>
      </c>
      <c r="H17" s="125">
        <f>'Tillsyn LSO'!H17</f>
        <v>2.5</v>
      </c>
      <c r="I17" s="125">
        <f>'Tillsyn LSO'!I17*N17</f>
        <v>1.875</v>
      </c>
      <c r="J17" s="125">
        <f>'Tillsyn LSO'!J17</f>
        <v>1</v>
      </c>
      <c r="K17" s="126">
        <f t="shared" si="3"/>
        <v>7.2249999999999996</v>
      </c>
      <c r="L17" s="133">
        <f t="shared" si="0"/>
        <v>7261.125</v>
      </c>
      <c r="M17" s="34"/>
      <c r="N17" s="54">
        <v>0.75</v>
      </c>
    </row>
    <row r="18" spans="2:15" s="62" customFormat="1" ht="24" customHeight="1" x14ac:dyDescent="0.2">
      <c r="B18" s="132">
        <f>'Tillsyn LSO'!B18</f>
        <v>14</v>
      </c>
      <c r="C18" s="124" t="str">
        <f>'Tillsyn LSO'!C18</f>
        <v>Organisationstillsyn</v>
      </c>
      <c r="D18" s="124"/>
      <c r="E18" s="125">
        <f>'Tillsyn LSO'!E18</f>
        <v>0.5</v>
      </c>
      <c r="F18" s="125">
        <f>'Tillsyn LSO'!F18</f>
        <v>1.5</v>
      </c>
      <c r="G18" s="125">
        <f>'Tillsyn LSO'!G18/2</f>
        <v>0.35</v>
      </c>
      <c r="H18" s="125">
        <f>'Tillsyn LSO'!H18</f>
        <v>2</v>
      </c>
      <c r="I18" s="125">
        <f>'Tillsyn LSO'!I18*N18</f>
        <v>1.875</v>
      </c>
      <c r="J18" s="125">
        <f>'Tillsyn LSO'!J18</f>
        <v>1</v>
      </c>
      <c r="K18" s="126">
        <f t="shared" si="3"/>
        <v>5.7249999999999996</v>
      </c>
      <c r="L18" s="133">
        <f t="shared" si="0"/>
        <v>5753.625</v>
      </c>
      <c r="M18" s="34"/>
      <c r="N18" s="54">
        <v>0.75</v>
      </c>
    </row>
    <row r="19" spans="2:15" s="62" customFormat="1" ht="24" customHeight="1" x14ac:dyDescent="0.2">
      <c r="B19" s="132">
        <v>15</v>
      </c>
      <c r="C19" s="124" t="str">
        <f>'Tillsyn LBE'!C5</f>
        <v>Bensinstation bemannad</v>
      </c>
      <c r="D19" s="124"/>
      <c r="E19" s="125">
        <f>'Tillsyn LBE'!D5</f>
        <v>0.5</v>
      </c>
      <c r="F19" s="125">
        <f>'Tillsyn LBE'!E5*0.5</f>
        <v>0.75</v>
      </c>
      <c r="G19" s="125">
        <f>'Tillsyn LBE'!F5/2</f>
        <v>0.35</v>
      </c>
      <c r="H19" s="125">
        <f>'Tillsyn LBE'!G5*M5</f>
        <v>0.75</v>
      </c>
      <c r="I19" s="125">
        <f>'Tillsyn LBE'!H5*N5</f>
        <v>1.5</v>
      </c>
      <c r="J19" s="125">
        <f>'Tillsyn LBE'!I5</f>
        <v>1</v>
      </c>
      <c r="K19" s="126">
        <f>SUM(E19:J19)</f>
        <v>4.8499999999999996</v>
      </c>
      <c r="L19" s="133">
        <f t="shared" ref="L19" si="10">K19*TimKostLBE</f>
        <v>4874.25</v>
      </c>
      <c r="M19" s="25"/>
      <c r="N19" s="34"/>
      <c r="O19" s="34"/>
    </row>
    <row r="20" spans="2:15" s="62" customFormat="1" ht="24" customHeight="1" x14ac:dyDescent="0.2">
      <c r="B20" s="132">
        <v>16</v>
      </c>
      <c r="C20" s="124" t="str">
        <f>'Tillsyn LBE'!C6</f>
        <v>Bensinstation obemannad</v>
      </c>
      <c r="D20" s="124"/>
      <c r="E20" s="125">
        <f>'Tillsyn LBE'!D6</f>
        <v>0.5</v>
      </c>
      <c r="F20" s="125">
        <f>'Tillsyn LBE'!E6*0.5</f>
        <v>0.75</v>
      </c>
      <c r="G20" s="125">
        <f>'Tillsyn LBE'!F6/2</f>
        <v>0.35</v>
      </c>
      <c r="H20" s="125">
        <f>'Tillsyn LBE'!G6*M6</f>
        <v>0.5</v>
      </c>
      <c r="I20" s="125">
        <f>'Tillsyn LBE'!H6*N6</f>
        <v>1.5</v>
      </c>
      <c r="J20" s="125">
        <f>'Tillsyn LBE'!I6</f>
        <v>1</v>
      </c>
      <c r="K20" s="126">
        <f t="shared" ref="K20:K31" si="11">SUM(E20:J20)</f>
        <v>4.5999999999999996</v>
      </c>
      <c r="L20" s="133">
        <f t="shared" ref="L20:L31" si="12">K20*TimKostLBE</f>
        <v>4623</v>
      </c>
      <c r="M20" s="71"/>
      <c r="N20" s="34"/>
      <c r="O20" s="34"/>
    </row>
    <row r="21" spans="2:15" s="55" customFormat="1" ht="24" customHeight="1" x14ac:dyDescent="0.2">
      <c r="B21" s="132">
        <v>17</v>
      </c>
      <c r="C21" s="124" t="str">
        <f>'Tillsyn LBE'!C7</f>
        <v>Fordonsgasstation</v>
      </c>
      <c r="D21" s="124"/>
      <c r="E21" s="125">
        <f>'Tillsyn LBE'!D7</f>
        <v>0.5</v>
      </c>
      <c r="F21" s="125">
        <f>'Tillsyn LBE'!E7*M5</f>
        <v>0.75</v>
      </c>
      <c r="G21" s="125">
        <f>'Tillsyn LBE'!F7/2</f>
        <v>0.35</v>
      </c>
      <c r="H21" s="125">
        <f>'Tillsyn LBE'!G7*M7</f>
        <v>0.5</v>
      </c>
      <c r="I21" s="125">
        <f>'Tillsyn LBE'!H7*N7</f>
        <v>1.5</v>
      </c>
      <c r="J21" s="125">
        <f>'Tillsyn LBE'!I7</f>
        <v>1</v>
      </c>
      <c r="K21" s="126">
        <f t="shared" si="11"/>
        <v>4.5999999999999996</v>
      </c>
      <c r="L21" s="133">
        <f t="shared" si="12"/>
        <v>4623</v>
      </c>
      <c r="M21" s="75"/>
      <c r="N21" s="56"/>
      <c r="O21" s="56"/>
    </row>
    <row r="22" spans="2:15" ht="24" customHeight="1" x14ac:dyDescent="0.2">
      <c r="B22" s="132">
        <v>18</v>
      </c>
      <c r="C22" s="124" t="str">
        <f>'Tillsyn LBE'!C8</f>
        <v xml:space="preserve">Industri mindre hantering (verkstad) </v>
      </c>
      <c r="D22" s="124"/>
      <c r="E22" s="125">
        <f>'Tillsyn LBE'!D8</f>
        <v>0.5</v>
      </c>
      <c r="F22" s="125">
        <f>'Tillsyn LBE'!E8*M6</f>
        <v>0.5</v>
      </c>
      <c r="G22" s="125">
        <f>'Tillsyn LBE'!F8/2</f>
        <v>0.35</v>
      </c>
      <c r="H22" s="125">
        <f>'Tillsyn LBE'!G8*M8</f>
        <v>0.75</v>
      </c>
      <c r="I22" s="125">
        <f>'Tillsyn LBE'!H8*N8</f>
        <v>1.5</v>
      </c>
      <c r="J22" s="125">
        <f>'Tillsyn LBE'!I8</f>
        <v>1</v>
      </c>
      <c r="K22" s="126">
        <f t="shared" si="11"/>
        <v>4.5999999999999996</v>
      </c>
      <c r="L22" s="133">
        <f t="shared" si="12"/>
        <v>4623</v>
      </c>
      <c r="M22" s="77"/>
      <c r="O22" s="37"/>
    </row>
    <row r="23" spans="2:15" ht="24" customHeight="1" x14ac:dyDescent="0.2">
      <c r="B23" s="132">
        <v>19</v>
      </c>
      <c r="C23" s="124" t="str">
        <f>'Tillsyn LBE'!C9</f>
        <v>Industri större hantering - process</v>
      </c>
      <c r="D23" s="124"/>
      <c r="E23" s="125">
        <f>'Tillsyn LBE'!D9</f>
        <v>0.5</v>
      </c>
      <c r="F23" s="125">
        <f>'Tillsyn LBE'!E9*M7</f>
        <v>1.25</v>
      </c>
      <c r="G23" s="125">
        <f>'Tillsyn LBE'!F9/2</f>
        <v>0.35</v>
      </c>
      <c r="H23" s="125">
        <f>'Tillsyn LBE'!G9*M9</f>
        <v>1.5</v>
      </c>
      <c r="I23" s="125">
        <f>'Tillsyn LBE'!H9*N9</f>
        <v>2.25</v>
      </c>
      <c r="J23" s="125">
        <f>'Tillsyn LBE'!I9</f>
        <v>1</v>
      </c>
      <c r="K23" s="126">
        <f t="shared" si="11"/>
        <v>6.85</v>
      </c>
      <c r="L23" s="133">
        <f t="shared" si="12"/>
        <v>6884.25</v>
      </c>
      <c r="M23" s="77"/>
      <c r="O23" s="37"/>
    </row>
    <row r="24" spans="2:15" ht="30" customHeight="1" x14ac:dyDescent="0.2">
      <c r="B24" s="132">
        <v>20</v>
      </c>
      <c r="C24" s="124" t="str">
        <f>'Tillsyn LBE'!C10</f>
        <v>Lagerverksamhet</v>
      </c>
      <c r="D24" s="124"/>
      <c r="E24" s="125">
        <f>'Tillsyn LBE'!D10</f>
        <v>0.5</v>
      </c>
      <c r="F24" s="125">
        <f>'Tillsyn LBE'!E10*M8</f>
        <v>0.5</v>
      </c>
      <c r="G24" s="125">
        <f>'Tillsyn LBE'!F10/2</f>
        <v>0.35</v>
      </c>
      <c r="H24" s="125">
        <f>'Tillsyn LBE'!G10*M10</f>
        <v>0.75</v>
      </c>
      <c r="I24" s="125">
        <f>'Tillsyn LBE'!H10*N10</f>
        <v>1.5</v>
      </c>
      <c r="J24" s="125">
        <f>'Tillsyn LBE'!I10</f>
        <v>1</v>
      </c>
      <c r="K24" s="126">
        <f t="shared" si="11"/>
        <v>4.5999999999999996</v>
      </c>
      <c r="L24" s="133">
        <f t="shared" si="12"/>
        <v>4623</v>
      </c>
      <c r="M24" s="77"/>
      <c r="O24" s="37"/>
    </row>
    <row r="25" spans="2:15" ht="30" customHeight="1" x14ac:dyDescent="0.2">
      <c r="B25" s="132">
        <v>21</v>
      </c>
      <c r="C25" s="124" t="str">
        <f>'Tillsyn LBE'!C11</f>
        <v>Restaurang med gasol</v>
      </c>
      <c r="D25" s="124"/>
      <c r="E25" s="125">
        <f>'Tillsyn LBE'!D11</f>
        <v>0.5</v>
      </c>
      <c r="F25" s="125">
        <f>'Tillsyn LBE'!E11*M9</f>
        <v>0.5</v>
      </c>
      <c r="G25" s="125">
        <f>'Tillsyn LBE'!F11/2</f>
        <v>0.35</v>
      </c>
      <c r="H25" s="125">
        <f>'Tillsyn LBE'!G11*M11</f>
        <v>0.5</v>
      </c>
      <c r="I25" s="125">
        <f>'Tillsyn LBE'!H11*N11</f>
        <v>0.75</v>
      </c>
      <c r="J25" s="125">
        <f>'Tillsyn LBE'!I11</f>
        <v>1</v>
      </c>
      <c r="K25" s="126">
        <f t="shared" si="11"/>
        <v>3.6</v>
      </c>
      <c r="L25" s="133">
        <f t="shared" si="12"/>
        <v>3618</v>
      </c>
      <c r="M25" s="77"/>
      <c r="O25" s="37"/>
    </row>
    <row r="26" spans="2:15" ht="30" customHeight="1" x14ac:dyDescent="0.2">
      <c r="B26" s="132">
        <v>21</v>
      </c>
      <c r="C26" s="124" t="str">
        <f>'Tillsyn LBE'!C12</f>
        <v>Butik</v>
      </c>
      <c r="D26" s="124"/>
      <c r="E26" s="125">
        <f>'Tillsyn LBE'!D12</f>
        <v>0.5</v>
      </c>
      <c r="F26" s="125">
        <f>'Tillsyn LBE'!E12*M10</f>
        <v>0.5</v>
      </c>
      <c r="G26" s="125">
        <f>'Tillsyn LBE'!F12/2</f>
        <v>0.35</v>
      </c>
      <c r="H26" s="125">
        <f>'Tillsyn LBE'!G12*M12</f>
        <v>0.5</v>
      </c>
      <c r="I26" s="125">
        <f>'Tillsyn LBE'!H12*N12</f>
        <v>0.75</v>
      </c>
      <c r="J26" s="125">
        <f>'Tillsyn LBE'!I12</f>
        <v>1</v>
      </c>
      <c r="K26" s="126">
        <f t="shared" ref="K26" si="13">SUM(E26:J26)</f>
        <v>3.6</v>
      </c>
      <c r="L26" s="133">
        <f t="shared" ref="L26" si="14">K26*TimKostLBE</f>
        <v>3618</v>
      </c>
      <c r="M26" s="77"/>
      <c r="O26" s="37"/>
    </row>
    <row r="27" spans="2:15" ht="30" customHeight="1" x14ac:dyDescent="0.2">
      <c r="B27" s="132">
        <v>22</v>
      </c>
      <c r="C27" s="124" t="str">
        <f>'Tillsyn LBE'!C13</f>
        <v>Färghandel</v>
      </c>
      <c r="D27" s="124"/>
      <c r="E27" s="125">
        <f>'Tillsyn LBE'!D13</f>
        <v>0.5</v>
      </c>
      <c r="F27" s="125">
        <f>'Tillsyn LBE'!E12*M10</f>
        <v>0.5</v>
      </c>
      <c r="G27" s="125">
        <f>'Tillsyn LBE'!F13/2</f>
        <v>0.35</v>
      </c>
      <c r="H27" s="125">
        <f>'Tillsyn LBE'!G12*M12</f>
        <v>0.5</v>
      </c>
      <c r="I27" s="125">
        <f>'Tillsyn LBE'!H12*N12</f>
        <v>0.75</v>
      </c>
      <c r="J27" s="125">
        <f>'Tillsyn LBE'!I13</f>
        <v>1</v>
      </c>
      <c r="K27" s="126">
        <f t="shared" si="11"/>
        <v>3.6</v>
      </c>
      <c r="L27" s="133">
        <f t="shared" si="12"/>
        <v>3618</v>
      </c>
      <c r="M27" s="77"/>
      <c r="O27" s="37"/>
    </row>
    <row r="28" spans="2:15" ht="30" customHeight="1" x14ac:dyDescent="0.2">
      <c r="B28" s="132">
        <v>23</v>
      </c>
      <c r="C28" s="124" t="str">
        <f>'Tillsyn LBE'!C14</f>
        <v>Lantbruk</v>
      </c>
      <c r="D28" s="124"/>
      <c r="E28" s="125">
        <f>'Tillsyn LBE'!D14</f>
        <v>0.5</v>
      </c>
      <c r="F28" s="125">
        <f>'Tillsyn LBE'!E13*M11</f>
        <v>0.5</v>
      </c>
      <c r="G28" s="125">
        <f>'Tillsyn LBE'!F14/2</f>
        <v>0.35</v>
      </c>
      <c r="H28" s="125">
        <f>'Tillsyn LBE'!G13*M13</f>
        <v>0.65</v>
      </c>
      <c r="I28" s="125">
        <f>'Tillsyn LBE'!H13*N13</f>
        <v>1.5</v>
      </c>
      <c r="J28" s="125">
        <f>'Tillsyn LBE'!I14</f>
        <v>1</v>
      </c>
      <c r="K28" s="126">
        <f t="shared" si="11"/>
        <v>4.5</v>
      </c>
      <c r="L28" s="133">
        <f t="shared" si="12"/>
        <v>4522.5</v>
      </c>
      <c r="M28" s="77"/>
      <c r="O28" s="37"/>
    </row>
    <row r="29" spans="2:15" ht="30" customHeight="1" x14ac:dyDescent="0.2">
      <c r="B29" s="132">
        <v>24</v>
      </c>
      <c r="C29" s="124" t="str">
        <f>'Tillsyn LBE'!C15</f>
        <v>Fyrverkeriförsäljning</v>
      </c>
      <c r="D29" s="124"/>
      <c r="E29" s="125">
        <f>'Tillsyn LBE'!D15</f>
        <v>0.5</v>
      </c>
      <c r="F29" s="125">
        <f>'Tillsyn LBE'!E14*M12</f>
        <v>0.5</v>
      </c>
      <c r="G29" s="125">
        <f>'Tillsyn LBE'!F15/2</f>
        <v>0.35</v>
      </c>
      <c r="H29" s="125">
        <f>'Tillsyn LBE'!G14*M14</f>
        <v>0.75</v>
      </c>
      <c r="I29" s="125">
        <f>'Tillsyn LBE'!H14*N14</f>
        <v>1.125</v>
      </c>
      <c r="J29" s="125">
        <f>'Tillsyn LBE'!I15</f>
        <v>1</v>
      </c>
      <c r="K29" s="126">
        <f t="shared" si="11"/>
        <v>4.2249999999999996</v>
      </c>
      <c r="L29" s="133">
        <f t="shared" si="12"/>
        <v>4246.125</v>
      </c>
    </row>
    <row r="30" spans="2:15" ht="30" customHeight="1" x14ac:dyDescent="0.2">
      <c r="B30" s="132">
        <v>25</v>
      </c>
      <c r="C30" s="124" t="str">
        <f>'Tillsyn LBE'!C16</f>
        <v>Förvaring av explosiv vara mindre omfattning &lt; 60 kg</v>
      </c>
      <c r="D30" s="124"/>
      <c r="E30" s="125">
        <f>'Tillsyn LBE'!D16</f>
        <v>0.5</v>
      </c>
      <c r="F30" s="125">
        <f>'Tillsyn LBE'!E15*M13</f>
        <v>0.5</v>
      </c>
      <c r="G30" s="125">
        <f>'Tillsyn LBE'!F16/2</f>
        <v>0.35</v>
      </c>
      <c r="H30" s="125">
        <f>'Tillsyn LBE'!G15*M15</f>
        <v>0.25</v>
      </c>
      <c r="I30" s="125">
        <f>'Tillsyn LBE'!H15*N15</f>
        <v>0.75</v>
      </c>
      <c r="J30" s="125">
        <f>'Tillsyn LBE'!I16</f>
        <v>1</v>
      </c>
      <c r="K30" s="126">
        <f t="shared" si="11"/>
        <v>3.35</v>
      </c>
      <c r="L30" s="133">
        <f t="shared" si="12"/>
        <v>3366.75</v>
      </c>
    </row>
    <row r="31" spans="2:15" ht="30" customHeight="1" thickBot="1" x14ac:dyDescent="0.25">
      <c r="B31" s="134">
        <v>26</v>
      </c>
      <c r="C31" s="135" t="str">
        <f>'Tillsyn LBE'!C17</f>
        <v>Förvaring av explosiv vara större omfattning ≥60 kg</v>
      </c>
      <c r="D31" s="135"/>
      <c r="E31" s="136">
        <f>'Tillsyn LBE'!D17</f>
        <v>0.5</v>
      </c>
      <c r="F31" s="136">
        <f>'Tillsyn LBE'!E16*M14</f>
        <v>0.5</v>
      </c>
      <c r="G31" s="136">
        <f>'Tillsyn LBE'!F17/2</f>
        <v>0.35</v>
      </c>
      <c r="H31" s="136">
        <f>'Tillsyn LBE'!G16*M16</f>
        <v>0.75</v>
      </c>
      <c r="I31" s="136">
        <f>'Tillsyn LBE'!H16*N16</f>
        <v>1.5</v>
      </c>
      <c r="J31" s="136">
        <f>'Tillsyn LBE'!I17</f>
        <v>1</v>
      </c>
      <c r="K31" s="137">
        <f t="shared" si="11"/>
        <v>4.5999999999999996</v>
      </c>
      <c r="L31" s="138">
        <f t="shared" si="12"/>
        <v>4623</v>
      </c>
    </row>
    <row r="32" spans="2:15" ht="30" customHeight="1" x14ac:dyDescent="0.2">
      <c r="C32" s="62"/>
      <c r="D32" s="62"/>
      <c r="E32" s="36"/>
      <c r="F32" s="36"/>
      <c r="G32" s="36"/>
      <c r="H32" s="36"/>
      <c r="I32" s="36"/>
      <c r="J32" s="36"/>
      <c r="L32" s="77"/>
      <c r="N32" s="54"/>
    </row>
    <row r="33" spans="2:14" ht="30" customHeight="1" x14ac:dyDescent="0.2">
      <c r="C33" s="62" t="s">
        <v>93</v>
      </c>
      <c r="D33" s="62"/>
      <c r="E33" s="36"/>
      <c r="F33" s="36" t="s">
        <v>92</v>
      </c>
      <c r="G33" s="36"/>
      <c r="H33" s="36"/>
      <c r="I33" s="36"/>
      <c r="J33" s="36"/>
      <c r="L33" s="77"/>
      <c r="N33" s="54"/>
    </row>
    <row r="34" spans="2:14" ht="30" customHeight="1" x14ac:dyDescent="0.2">
      <c r="C34" s="54" t="s">
        <v>95</v>
      </c>
      <c r="H34" s="37" t="s">
        <v>94</v>
      </c>
      <c r="K34" s="37"/>
      <c r="L34" s="78"/>
      <c r="N34" s="54"/>
    </row>
    <row r="35" spans="2:14" ht="30" customHeight="1" x14ac:dyDescent="0.2">
      <c r="B35" s="54"/>
      <c r="C35" s="54" t="s">
        <v>97</v>
      </c>
      <c r="E35" s="54"/>
      <c r="F35" s="54"/>
      <c r="G35" s="54"/>
      <c r="H35" s="54"/>
      <c r="I35" s="54" t="s">
        <v>96</v>
      </c>
      <c r="J35" s="54"/>
      <c r="K35" s="37"/>
      <c r="L35" s="78"/>
      <c r="M35" s="54"/>
      <c r="N35" s="54"/>
    </row>
    <row r="36" spans="2:14" ht="30" customHeight="1" x14ac:dyDescent="0.2">
      <c r="B36" s="54"/>
      <c r="E36" s="54"/>
      <c r="F36" s="54"/>
      <c r="G36" s="54"/>
      <c r="H36" s="54"/>
      <c r="I36" s="54"/>
      <c r="J36" s="54"/>
      <c r="K36" s="37"/>
      <c r="L36" s="78"/>
      <c r="M36" s="54"/>
      <c r="N36" s="54"/>
    </row>
    <row r="37" spans="2:14" ht="30" customHeight="1" x14ac:dyDescent="0.2">
      <c r="B37" s="54"/>
      <c r="E37" s="54"/>
      <c r="F37" s="54"/>
      <c r="G37" s="54"/>
      <c r="H37" s="54"/>
      <c r="I37" s="54"/>
      <c r="J37" s="54"/>
      <c r="K37" s="37"/>
      <c r="L37" s="78"/>
      <c r="M37" s="54"/>
      <c r="N37" s="54"/>
    </row>
    <row r="38" spans="2:14" ht="30" customHeight="1" x14ac:dyDescent="0.2">
      <c r="B38" s="54"/>
      <c r="E38" s="54"/>
      <c r="F38" s="54"/>
      <c r="G38" s="54"/>
      <c r="H38" s="54"/>
      <c r="I38" s="54"/>
      <c r="J38" s="54"/>
      <c r="K38" s="37"/>
      <c r="L38" s="78"/>
      <c r="M38" s="54"/>
      <c r="N38" s="54"/>
    </row>
    <row r="39" spans="2:14" ht="30" customHeight="1" x14ac:dyDescent="0.2">
      <c r="B39" s="54"/>
      <c r="E39" s="54"/>
      <c r="F39" s="54"/>
      <c r="G39" s="54"/>
      <c r="H39" s="54"/>
      <c r="I39" s="54"/>
      <c r="J39" s="54"/>
      <c r="K39" s="37"/>
      <c r="L39" s="78"/>
      <c r="M39" s="54"/>
      <c r="N39" s="54"/>
    </row>
    <row r="40" spans="2:14" ht="30" customHeight="1" x14ac:dyDescent="0.2">
      <c r="B40" s="54"/>
      <c r="E40" s="54"/>
      <c r="F40" s="54"/>
      <c r="G40" s="54"/>
      <c r="H40" s="54"/>
      <c r="I40" s="54"/>
      <c r="J40" s="54"/>
      <c r="K40" s="37"/>
      <c r="L40" s="78"/>
      <c r="M40" s="54"/>
      <c r="N40" s="54"/>
    </row>
    <row r="41" spans="2:14" ht="30" customHeight="1" x14ac:dyDescent="0.2">
      <c r="B41" s="54"/>
      <c r="E41" s="54"/>
      <c r="F41" s="54"/>
      <c r="G41" s="54"/>
      <c r="H41" s="54"/>
      <c r="I41" s="54"/>
      <c r="J41" s="54"/>
      <c r="K41" s="37"/>
      <c r="L41" s="78"/>
      <c r="M41" s="54"/>
      <c r="N41" s="54"/>
    </row>
    <row r="42" spans="2:14" ht="30" customHeight="1" x14ac:dyDescent="0.2">
      <c r="B42" s="54"/>
      <c r="E42" s="54"/>
      <c r="F42" s="54"/>
      <c r="G42" s="54"/>
      <c r="H42" s="54"/>
      <c r="I42" s="54"/>
      <c r="J42" s="54"/>
      <c r="K42" s="37"/>
      <c r="L42" s="78"/>
      <c r="M42" s="54"/>
      <c r="N42" s="54"/>
    </row>
    <row r="43" spans="2:14" ht="30" customHeight="1" x14ac:dyDescent="0.2">
      <c r="B43" s="54"/>
      <c r="E43" s="54"/>
      <c r="F43" s="54"/>
      <c r="G43" s="54"/>
      <c r="H43" s="54"/>
      <c r="I43" s="54"/>
      <c r="J43" s="54"/>
      <c r="K43" s="37"/>
      <c r="L43" s="78"/>
      <c r="M43" s="54"/>
      <c r="N43" s="54"/>
    </row>
    <row r="44" spans="2:14" ht="30" customHeight="1" x14ac:dyDescent="0.2">
      <c r="B44" s="54"/>
      <c r="E44" s="54"/>
      <c r="F44" s="54"/>
      <c r="G44" s="54"/>
      <c r="H44" s="54"/>
      <c r="I44" s="54"/>
      <c r="J44" s="54"/>
      <c r="K44" s="37"/>
      <c r="L44" s="78"/>
      <c r="M44" s="54"/>
      <c r="N44" s="54"/>
    </row>
    <row r="45" spans="2:14" ht="30" customHeight="1" x14ac:dyDescent="0.2">
      <c r="B45" s="54"/>
      <c r="E45" s="54"/>
      <c r="F45" s="54"/>
      <c r="G45" s="54"/>
      <c r="H45" s="54"/>
      <c r="I45" s="54"/>
      <c r="J45" s="54"/>
      <c r="K45" s="37"/>
      <c r="L45" s="78"/>
      <c r="M45" s="54"/>
      <c r="N45" s="54"/>
    </row>
    <row r="46" spans="2:14" ht="30" customHeight="1" x14ac:dyDescent="0.2">
      <c r="B46" s="54"/>
      <c r="E46" s="54"/>
      <c r="F46" s="54"/>
      <c r="G46" s="54"/>
      <c r="H46" s="54"/>
      <c r="I46" s="54"/>
      <c r="J46" s="54"/>
      <c r="K46" s="37"/>
      <c r="L46" s="78"/>
      <c r="M46" s="54"/>
      <c r="N46" s="54"/>
    </row>
    <row r="47" spans="2:14" ht="30" customHeight="1" x14ac:dyDescent="0.2">
      <c r="B47" s="54"/>
      <c r="E47" s="54"/>
      <c r="F47" s="54"/>
      <c r="G47" s="54"/>
      <c r="H47" s="54"/>
      <c r="I47" s="54"/>
      <c r="J47" s="54"/>
      <c r="K47" s="37"/>
      <c r="L47" s="78"/>
      <c r="M47" s="54"/>
      <c r="N47" s="54"/>
    </row>
    <row r="48" spans="2:14" ht="30" customHeight="1" x14ac:dyDescent="0.2">
      <c r="B48" s="54"/>
      <c r="E48" s="54"/>
      <c r="F48" s="54"/>
      <c r="G48" s="54"/>
      <c r="H48" s="54"/>
      <c r="I48" s="54"/>
      <c r="J48" s="54"/>
      <c r="K48" s="37"/>
      <c r="L48" s="78"/>
      <c r="M48" s="54"/>
      <c r="N48" s="54"/>
    </row>
    <row r="49" spans="2:14" ht="30" customHeight="1" x14ac:dyDescent="0.2">
      <c r="B49" s="54"/>
      <c r="E49" s="54"/>
      <c r="F49" s="54"/>
      <c r="G49" s="54"/>
      <c r="H49" s="54"/>
      <c r="I49" s="54"/>
      <c r="J49" s="54"/>
      <c r="K49" s="37"/>
      <c r="L49" s="78"/>
      <c r="M49" s="54"/>
      <c r="N49" s="54"/>
    </row>
    <row r="50" spans="2:14" ht="30" customHeight="1" x14ac:dyDescent="0.2">
      <c r="B50" s="54"/>
      <c r="E50" s="54"/>
      <c r="F50" s="54"/>
      <c r="G50" s="54"/>
      <c r="H50" s="54"/>
      <c r="I50" s="54"/>
      <c r="J50" s="54"/>
      <c r="K50" s="37"/>
      <c r="L50" s="78"/>
      <c r="M50" s="54"/>
      <c r="N50" s="54"/>
    </row>
    <row r="51" spans="2:14" ht="30" customHeight="1" x14ac:dyDescent="0.2">
      <c r="B51" s="54"/>
      <c r="E51" s="54"/>
      <c r="F51" s="54"/>
      <c r="G51" s="54"/>
      <c r="H51" s="54"/>
      <c r="I51" s="54"/>
      <c r="J51" s="54"/>
      <c r="K51" s="37"/>
      <c r="L51" s="78"/>
      <c r="M51" s="54"/>
      <c r="N51" s="54"/>
    </row>
    <row r="52" spans="2:14" ht="30" customHeight="1" x14ac:dyDescent="0.2">
      <c r="B52" s="54"/>
      <c r="E52" s="54"/>
      <c r="F52" s="54"/>
      <c r="G52" s="54"/>
      <c r="H52" s="54"/>
      <c r="I52" s="54"/>
      <c r="J52" s="54"/>
      <c r="K52" s="37"/>
      <c r="L52" s="78"/>
      <c r="M52" s="54"/>
      <c r="N52" s="54"/>
    </row>
    <row r="53" spans="2:14" ht="30" customHeight="1" x14ac:dyDescent="0.2">
      <c r="B53" s="54"/>
      <c r="E53" s="54"/>
      <c r="F53" s="54"/>
      <c r="G53" s="54"/>
      <c r="H53" s="54"/>
      <c r="I53" s="54"/>
      <c r="J53" s="54"/>
      <c r="K53" s="37"/>
      <c r="L53" s="78"/>
      <c r="M53" s="54"/>
      <c r="N53" s="54"/>
    </row>
    <row r="54" spans="2:14" ht="30" customHeight="1" x14ac:dyDescent="0.2">
      <c r="B54" s="54"/>
      <c r="E54" s="54"/>
      <c r="F54" s="54"/>
      <c r="G54" s="54"/>
      <c r="H54" s="54"/>
      <c r="I54" s="54"/>
      <c r="J54" s="54"/>
      <c r="K54" s="37"/>
      <c r="L54" s="78"/>
      <c r="M54" s="54"/>
      <c r="N54" s="54"/>
    </row>
    <row r="55" spans="2:14" ht="30" customHeight="1" x14ac:dyDescent="0.2">
      <c r="B55" s="54"/>
      <c r="E55" s="54"/>
      <c r="F55" s="54"/>
      <c r="G55" s="54"/>
      <c r="H55" s="54"/>
      <c r="I55" s="54"/>
      <c r="J55" s="54"/>
      <c r="K55" s="37"/>
      <c r="L55" s="78"/>
      <c r="M55" s="54"/>
      <c r="N55" s="54"/>
    </row>
    <row r="56" spans="2:14" ht="30" customHeight="1" x14ac:dyDescent="0.2">
      <c r="B56" s="54"/>
      <c r="E56" s="54"/>
      <c r="F56" s="54"/>
      <c r="G56" s="54"/>
      <c r="H56" s="54"/>
      <c r="I56" s="54"/>
      <c r="J56" s="54"/>
      <c r="K56" s="37"/>
      <c r="L56" s="78"/>
      <c r="M56" s="54"/>
      <c r="N56" s="54"/>
    </row>
    <row r="57" spans="2:14" ht="30" customHeight="1" x14ac:dyDescent="0.2">
      <c r="B57" s="54"/>
      <c r="E57" s="54"/>
      <c r="F57" s="54"/>
      <c r="G57" s="54"/>
      <c r="H57" s="54"/>
      <c r="I57" s="54"/>
      <c r="J57" s="54"/>
      <c r="K57" s="37"/>
      <c r="L57" s="78"/>
      <c r="M57" s="54"/>
      <c r="N57" s="54"/>
    </row>
    <row r="58" spans="2:14" ht="30" customHeight="1" x14ac:dyDescent="0.2">
      <c r="B58" s="54"/>
      <c r="E58" s="54"/>
      <c r="F58" s="54"/>
      <c r="G58" s="54"/>
      <c r="H58" s="54"/>
      <c r="I58" s="54"/>
      <c r="J58" s="54"/>
      <c r="K58" s="37"/>
      <c r="L58" s="78"/>
      <c r="M58" s="54"/>
      <c r="N58" s="54"/>
    </row>
    <row r="59" spans="2:14" ht="30" customHeight="1" x14ac:dyDescent="0.2">
      <c r="B59" s="54"/>
      <c r="E59" s="54"/>
      <c r="F59" s="54"/>
      <c r="G59" s="54"/>
      <c r="H59" s="54"/>
      <c r="I59" s="54"/>
      <c r="J59" s="54"/>
      <c r="K59" s="37"/>
      <c r="L59" s="78"/>
      <c r="M59" s="54"/>
      <c r="N59" s="54"/>
    </row>
    <row r="60" spans="2:14" ht="30" customHeight="1" x14ac:dyDescent="0.2">
      <c r="B60" s="54"/>
      <c r="E60" s="54"/>
      <c r="F60" s="54"/>
      <c r="G60" s="54"/>
      <c r="H60" s="54"/>
      <c r="I60" s="54"/>
      <c r="J60" s="54"/>
      <c r="K60" s="37"/>
      <c r="L60" s="78"/>
      <c r="M60" s="54"/>
      <c r="N60" s="54"/>
    </row>
    <row r="61" spans="2:14" ht="30" customHeight="1" x14ac:dyDescent="0.2">
      <c r="B61" s="54"/>
      <c r="E61" s="54"/>
      <c r="F61" s="54"/>
      <c r="G61" s="54"/>
      <c r="H61" s="54"/>
      <c r="I61" s="54"/>
      <c r="J61" s="54"/>
      <c r="K61" s="37"/>
      <c r="L61" s="78"/>
      <c r="M61" s="54"/>
      <c r="N61" s="54"/>
    </row>
    <row r="62" spans="2:14" ht="30" customHeight="1" x14ac:dyDescent="0.2">
      <c r="B62" s="54"/>
      <c r="E62" s="54"/>
      <c r="F62" s="54"/>
      <c r="G62" s="54"/>
      <c r="H62" s="54"/>
      <c r="I62" s="54"/>
      <c r="J62" s="54"/>
      <c r="K62" s="37"/>
      <c r="L62" s="78"/>
      <c r="M62" s="54"/>
      <c r="N62" s="54"/>
    </row>
    <row r="63" spans="2:14" ht="30" customHeight="1" x14ac:dyDescent="0.2">
      <c r="B63" s="54"/>
      <c r="E63" s="54"/>
      <c r="F63" s="54"/>
      <c r="G63" s="54"/>
      <c r="H63" s="54"/>
      <c r="I63" s="54"/>
      <c r="J63" s="54"/>
      <c r="K63" s="37"/>
      <c r="L63" s="78"/>
      <c r="M63" s="54"/>
      <c r="N63" s="54"/>
    </row>
    <row r="64" spans="2:14" ht="30" customHeight="1" x14ac:dyDescent="0.2">
      <c r="B64" s="54"/>
      <c r="E64" s="54"/>
      <c r="F64" s="54"/>
      <c r="G64" s="54"/>
      <c r="H64" s="54"/>
      <c r="I64" s="54"/>
      <c r="J64" s="54"/>
      <c r="K64" s="37"/>
      <c r="L64" s="78"/>
      <c r="M64" s="54"/>
      <c r="N64" s="54"/>
    </row>
    <row r="65" spans="2:14" ht="30" customHeight="1" x14ac:dyDescent="0.2">
      <c r="B65" s="54"/>
      <c r="E65" s="54"/>
      <c r="F65" s="54"/>
      <c r="G65" s="54"/>
      <c r="H65" s="54"/>
      <c r="I65" s="54"/>
      <c r="J65" s="54"/>
      <c r="K65" s="37"/>
      <c r="L65" s="78"/>
      <c r="M65" s="54"/>
      <c r="N65" s="54"/>
    </row>
    <row r="66" spans="2:14" ht="30" customHeight="1" x14ac:dyDescent="0.2">
      <c r="B66" s="54"/>
      <c r="E66" s="54"/>
      <c r="F66" s="54"/>
      <c r="G66" s="54"/>
      <c r="H66" s="54"/>
      <c r="I66" s="54"/>
      <c r="J66" s="54"/>
      <c r="K66" s="37"/>
      <c r="L66" s="78"/>
      <c r="M66" s="54"/>
      <c r="N66" s="54"/>
    </row>
    <row r="67" spans="2:14" ht="30" customHeight="1" x14ac:dyDescent="0.2">
      <c r="B67" s="54"/>
      <c r="E67" s="54"/>
      <c r="F67" s="54"/>
      <c r="G67" s="54"/>
      <c r="H67" s="54"/>
      <c r="I67" s="54"/>
      <c r="J67" s="54"/>
      <c r="K67" s="37"/>
      <c r="L67" s="78"/>
      <c r="M67" s="54"/>
      <c r="N67" s="54"/>
    </row>
    <row r="68" spans="2:14" ht="30" customHeight="1" x14ac:dyDescent="0.2">
      <c r="B68" s="54"/>
      <c r="E68" s="54"/>
      <c r="F68" s="54"/>
      <c r="G68" s="54"/>
      <c r="H68" s="54"/>
      <c r="I68" s="54"/>
      <c r="J68" s="54"/>
      <c r="K68" s="37"/>
      <c r="L68" s="78"/>
      <c r="M68" s="54"/>
      <c r="N68" s="54"/>
    </row>
    <row r="69" spans="2:14" ht="30" customHeight="1" x14ac:dyDescent="0.2">
      <c r="B69" s="54"/>
      <c r="E69" s="54"/>
      <c r="F69" s="54"/>
      <c r="G69" s="54"/>
      <c r="H69" s="54"/>
      <c r="I69" s="54"/>
      <c r="J69" s="54"/>
      <c r="K69" s="37"/>
      <c r="L69" s="78"/>
      <c r="M69" s="54"/>
      <c r="N69" s="54"/>
    </row>
    <row r="70" spans="2:14" ht="30" customHeight="1" x14ac:dyDescent="0.2">
      <c r="B70" s="54"/>
      <c r="E70" s="54"/>
      <c r="F70" s="54"/>
      <c r="G70" s="54"/>
      <c r="H70" s="54"/>
      <c r="I70" s="54"/>
      <c r="J70" s="54"/>
      <c r="K70" s="37"/>
      <c r="L70" s="78"/>
      <c r="M70" s="54"/>
      <c r="N70" s="54"/>
    </row>
    <row r="71" spans="2:14" ht="30" customHeight="1" x14ac:dyDescent="0.2">
      <c r="B71" s="54"/>
      <c r="E71" s="54"/>
      <c r="F71" s="54"/>
      <c r="G71" s="54"/>
      <c r="H71" s="54"/>
      <c r="I71" s="54"/>
      <c r="J71" s="54"/>
      <c r="K71" s="37"/>
      <c r="L71" s="78"/>
      <c r="M71" s="54"/>
      <c r="N71" s="54"/>
    </row>
    <row r="72" spans="2:14" ht="30" customHeight="1" x14ac:dyDescent="0.2">
      <c r="B72" s="54"/>
      <c r="E72" s="54"/>
      <c r="F72" s="54"/>
      <c r="G72" s="54"/>
      <c r="H72" s="54"/>
      <c r="I72" s="54"/>
      <c r="J72" s="54"/>
      <c r="K72" s="37"/>
      <c r="L72" s="78"/>
      <c r="M72" s="54"/>
      <c r="N72" s="54"/>
    </row>
    <row r="73" spans="2:14" ht="30" customHeight="1" x14ac:dyDescent="0.2">
      <c r="B73" s="54"/>
      <c r="E73" s="54"/>
      <c r="F73" s="54"/>
      <c r="G73" s="54"/>
      <c r="H73" s="54"/>
      <c r="I73" s="54"/>
      <c r="J73" s="54"/>
      <c r="K73" s="37"/>
      <c r="L73" s="78"/>
      <c r="M73" s="54"/>
      <c r="N73" s="54"/>
    </row>
    <row r="74" spans="2:14" ht="30" customHeight="1" x14ac:dyDescent="0.2">
      <c r="B74" s="54"/>
      <c r="E74" s="54"/>
      <c r="F74" s="54"/>
      <c r="G74" s="54"/>
      <c r="H74" s="54"/>
      <c r="I74" s="54"/>
      <c r="J74" s="54"/>
      <c r="K74" s="37"/>
      <c r="L74" s="78"/>
      <c r="M74" s="54"/>
      <c r="N74" s="54"/>
    </row>
    <row r="75" spans="2:14" ht="30" customHeight="1" x14ac:dyDescent="0.2">
      <c r="B75" s="54"/>
      <c r="E75" s="54"/>
      <c r="F75" s="54"/>
      <c r="G75" s="54"/>
      <c r="H75" s="54"/>
      <c r="I75" s="54"/>
      <c r="J75" s="54"/>
      <c r="K75" s="37"/>
      <c r="L75" s="78"/>
      <c r="M75" s="54"/>
      <c r="N75" s="54"/>
    </row>
    <row r="76" spans="2:14" ht="30" customHeight="1" x14ac:dyDescent="0.2">
      <c r="B76" s="54"/>
      <c r="E76" s="54"/>
      <c r="F76" s="54"/>
      <c r="G76" s="54"/>
      <c r="H76" s="54"/>
      <c r="I76" s="54"/>
      <c r="J76" s="54"/>
      <c r="K76" s="37"/>
      <c r="L76" s="78"/>
      <c r="M76" s="54"/>
      <c r="N76" s="54"/>
    </row>
    <row r="77" spans="2:14" ht="30" customHeight="1" x14ac:dyDescent="0.2">
      <c r="B77" s="54"/>
      <c r="E77" s="54"/>
      <c r="F77" s="54"/>
      <c r="G77" s="54"/>
      <c r="H77" s="54"/>
      <c r="I77" s="54"/>
      <c r="J77" s="54"/>
      <c r="K77" s="37"/>
      <c r="L77" s="78"/>
      <c r="M77" s="54"/>
      <c r="N77" s="54"/>
    </row>
    <row r="78" spans="2:14" ht="30" customHeight="1" x14ac:dyDescent="0.2">
      <c r="B78" s="54"/>
      <c r="E78" s="54"/>
      <c r="F78" s="54"/>
      <c r="G78" s="54"/>
      <c r="H78" s="54"/>
      <c r="I78" s="54"/>
      <c r="J78" s="54"/>
      <c r="K78" s="37"/>
      <c r="L78" s="78"/>
      <c r="M78" s="54"/>
      <c r="N78" s="54"/>
    </row>
    <row r="79" spans="2:14" ht="30" customHeight="1" x14ac:dyDescent="0.2">
      <c r="B79" s="54"/>
      <c r="E79" s="54"/>
      <c r="F79" s="54"/>
      <c r="G79" s="54"/>
      <c r="H79" s="54"/>
      <c r="I79" s="54"/>
      <c r="J79" s="54"/>
      <c r="K79" s="37"/>
      <c r="L79" s="78"/>
      <c r="M79" s="54"/>
      <c r="N79" s="54"/>
    </row>
    <row r="80" spans="2:14" ht="30" customHeight="1" x14ac:dyDescent="0.2">
      <c r="B80" s="54"/>
      <c r="E80" s="54"/>
      <c r="F80" s="54"/>
      <c r="G80" s="54"/>
      <c r="H80" s="54"/>
      <c r="I80" s="54"/>
      <c r="J80" s="54"/>
      <c r="K80" s="37"/>
      <c r="L80" s="78"/>
      <c r="M80" s="54"/>
      <c r="N80" s="54"/>
    </row>
    <row r="81" spans="2:14" ht="30" customHeight="1" x14ac:dyDescent="0.2">
      <c r="B81" s="54"/>
      <c r="E81" s="54"/>
      <c r="F81" s="54"/>
      <c r="G81" s="54"/>
      <c r="H81" s="54"/>
      <c r="I81" s="54"/>
      <c r="J81" s="54"/>
      <c r="K81" s="37"/>
      <c r="L81" s="78"/>
      <c r="M81" s="54"/>
      <c r="N81" s="54"/>
    </row>
    <row r="82" spans="2:14" ht="30" customHeight="1" x14ac:dyDescent="0.2">
      <c r="B82" s="54"/>
      <c r="E82" s="54"/>
      <c r="F82" s="54"/>
      <c r="G82" s="54"/>
      <c r="H82" s="54"/>
      <c r="I82" s="54"/>
      <c r="J82" s="54"/>
      <c r="K82" s="37"/>
      <c r="L82" s="78"/>
      <c r="M82" s="54"/>
      <c r="N82" s="54"/>
    </row>
    <row r="83" spans="2:14" ht="30" customHeight="1" x14ac:dyDescent="0.2">
      <c r="B83" s="54"/>
      <c r="E83" s="54"/>
      <c r="F83" s="54"/>
      <c r="G83" s="54"/>
      <c r="H83" s="54"/>
      <c r="I83" s="54"/>
      <c r="J83" s="54"/>
      <c r="K83" s="37"/>
      <c r="L83" s="78"/>
      <c r="M83" s="54"/>
      <c r="N83" s="54"/>
    </row>
    <row r="84" spans="2:14" ht="30" customHeight="1" x14ac:dyDescent="0.2">
      <c r="B84" s="54"/>
      <c r="E84" s="54"/>
      <c r="F84" s="54"/>
      <c r="G84" s="54"/>
      <c r="H84" s="54"/>
      <c r="I84" s="54"/>
      <c r="J84" s="54"/>
      <c r="K84" s="37"/>
      <c r="L84" s="78"/>
      <c r="M84" s="54"/>
      <c r="N84" s="54"/>
    </row>
    <row r="85" spans="2:14" ht="30" customHeight="1" x14ac:dyDescent="0.2">
      <c r="B85" s="54"/>
      <c r="E85" s="54"/>
      <c r="F85" s="54"/>
      <c r="G85" s="54"/>
      <c r="H85" s="54"/>
      <c r="I85" s="54"/>
      <c r="J85" s="54"/>
      <c r="K85" s="37"/>
      <c r="L85" s="78"/>
      <c r="M85" s="54"/>
      <c r="N85" s="54"/>
    </row>
    <row r="86" spans="2:14" ht="30" customHeight="1" x14ac:dyDescent="0.2">
      <c r="B86" s="54"/>
      <c r="E86" s="54"/>
      <c r="F86" s="54"/>
      <c r="G86" s="54"/>
      <c r="H86" s="54"/>
      <c r="I86" s="54"/>
      <c r="J86" s="54"/>
      <c r="K86" s="37"/>
      <c r="L86" s="78"/>
      <c r="M86" s="54"/>
      <c r="N86" s="54"/>
    </row>
    <row r="87" spans="2:14" ht="30" customHeight="1" x14ac:dyDescent="0.2">
      <c r="B87" s="54"/>
      <c r="E87" s="54"/>
      <c r="F87" s="54"/>
      <c r="G87" s="54"/>
      <c r="H87" s="54"/>
      <c r="I87" s="54"/>
      <c r="J87" s="54"/>
      <c r="K87" s="37"/>
      <c r="L87" s="78"/>
      <c r="M87" s="54"/>
      <c r="N87" s="54"/>
    </row>
    <row r="88" spans="2:14" ht="30" customHeight="1" x14ac:dyDescent="0.2">
      <c r="B88" s="54"/>
      <c r="E88" s="54"/>
      <c r="F88" s="54"/>
      <c r="G88" s="54"/>
      <c r="H88" s="54"/>
      <c r="I88" s="54"/>
      <c r="J88" s="54"/>
      <c r="K88" s="37"/>
      <c r="L88" s="78"/>
      <c r="M88" s="54"/>
      <c r="N88" s="54"/>
    </row>
    <row r="89" spans="2:14" ht="30" customHeight="1" x14ac:dyDescent="0.2">
      <c r="B89" s="54"/>
      <c r="E89" s="54"/>
      <c r="F89" s="54"/>
      <c r="G89" s="54"/>
      <c r="H89" s="54"/>
      <c r="I89" s="54"/>
      <c r="J89" s="54"/>
      <c r="K89" s="37"/>
      <c r="L89" s="78"/>
      <c r="M89" s="54"/>
      <c r="N89" s="54"/>
    </row>
    <row r="90" spans="2:14" ht="30" customHeight="1" x14ac:dyDescent="0.2">
      <c r="B90" s="54"/>
      <c r="E90" s="54"/>
      <c r="F90" s="54"/>
      <c r="G90" s="54"/>
      <c r="H90" s="54"/>
      <c r="I90" s="54"/>
      <c r="J90" s="54"/>
      <c r="K90" s="37"/>
      <c r="L90" s="78"/>
      <c r="M90" s="54"/>
      <c r="N90" s="54"/>
    </row>
    <row r="91" spans="2:14" ht="30" customHeight="1" x14ac:dyDescent="0.2">
      <c r="B91" s="54"/>
      <c r="E91" s="54"/>
      <c r="F91" s="54"/>
      <c r="G91" s="54"/>
      <c r="H91" s="54"/>
      <c r="I91" s="54"/>
      <c r="J91" s="54"/>
      <c r="K91" s="37"/>
      <c r="L91" s="78"/>
      <c r="M91" s="54"/>
      <c r="N91" s="54"/>
    </row>
    <row r="92" spans="2:14" ht="30" customHeight="1" x14ac:dyDescent="0.2">
      <c r="B92" s="54"/>
      <c r="E92" s="54"/>
      <c r="F92" s="54"/>
      <c r="G92" s="54"/>
      <c r="H92" s="54"/>
      <c r="I92" s="54"/>
      <c r="J92" s="54"/>
      <c r="K92" s="37"/>
      <c r="L92" s="78"/>
      <c r="M92" s="54"/>
      <c r="N92" s="54"/>
    </row>
    <row r="93" spans="2:14" ht="30" customHeight="1" x14ac:dyDescent="0.2">
      <c r="B93" s="54"/>
      <c r="E93" s="54"/>
      <c r="F93" s="54"/>
      <c r="G93" s="54"/>
      <c r="H93" s="54"/>
      <c r="I93" s="54"/>
      <c r="J93" s="54"/>
      <c r="K93" s="37"/>
      <c r="L93" s="78"/>
      <c r="M93" s="54"/>
      <c r="N93" s="54"/>
    </row>
    <row r="94" spans="2:14" ht="30" customHeight="1" x14ac:dyDescent="0.2">
      <c r="B94" s="54"/>
      <c r="E94" s="54"/>
      <c r="F94" s="54"/>
      <c r="G94" s="54"/>
      <c r="H94" s="54"/>
      <c r="I94" s="54"/>
      <c r="J94" s="54"/>
      <c r="K94" s="37"/>
      <c r="L94" s="78"/>
      <c r="M94" s="54"/>
      <c r="N94" s="54"/>
    </row>
    <row r="95" spans="2:14" ht="30" customHeight="1" x14ac:dyDescent="0.2">
      <c r="B95" s="54"/>
      <c r="E95" s="54"/>
      <c r="F95" s="54"/>
      <c r="G95" s="54"/>
      <c r="H95" s="54"/>
      <c r="I95" s="54"/>
      <c r="J95" s="54"/>
      <c r="K95" s="37"/>
      <c r="L95" s="78"/>
      <c r="M95" s="54"/>
      <c r="N95" s="54"/>
    </row>
    <row r="96" spans="2:14" ht="30" customHeight="1" x14ac:dyDescent="0.2">
      <c r="B96" s="54"/>
      <c r="E96" s="54"/>
      <c r="F96" s="54"/>
      <c r="G96" s="54"/>
      <c r="H96" s="54"/>
      <c r="I96" s="54"/>
      <c r="J96" s="54"/>
      <c r="K96" s="37"/>
      <c r="L96" s="78"/>
      <c r="M96" s="54"/>
      <c r="N96" s="54"/>
    </row>
    <row r="97" spans="2:14" ht="30" customHeight="1" x14ac:dyDescent="0.2">
      <c r="B97" s="54"/>
      <c r="E97" s="54"/>
      <c r="F97" s="54"/>
      <c r="G97" s="54"/>
      <c r="H97" s="54"/>
      <c r="I97" s="54"/>
      <c r="J97" s="54"/>
      <c r="K97" s="37"/>
      <c r="L97" s="78"/>
      <c r="M97" s="54"/>
      <c r="N97" s="54"/>
    </row>
    <row r="98" spans="2:14" ht="30" customHeight="1" x14ac:dyDescent="0.2">
      <c r="B98" s="54"/>
      <c r="E98" s="54"/>
      <c r="F98" s="54"/>
      <c r="G98" s="54"/>
      <c r="H98" s="54"/>
      <c r="I98" s="54"/>
      <c r="J98" s="54"/>
      <c r="K98" s="37"/>
      <c r="L98" s="78"/>
      <c r="M98" s="54"/>
      <c r="N98" s="54"/>
    </row>
    <row r="99" spans="2:14" ht="30" customHeight="1" x14ac:dyDescent="0.2">
      <c r="B99" s="54"/>
      <c r="E99" s="54"/>
      <c r="F99" s="54"/>
      <c r="G99" s="54"/>
      <c r="H99" s="54"/>
      <c r="I99" s="54"/>
      <c r="J99" s="54"/>
      <c r="K99" s="37"/>
      <c r="L99" s="78"/>
      <c r="M99" s="54"/>
      <c r="N99" s="54"/>
    </row>
    <row r="100" spans="2:14" ht="30" customHeight="1" x14ac:dyDescent="0.2">
      <c r="B100" s="54"/>
      <c r="E100" s="54"/>
      <c r="F100" s="54"/>
      <c r="G100" s="54"/>
      <c r="H100" s="54"/>
      <c r="I100" s="54"/>
      <c r="J100" s="54"/>
      <c r="K100" s="37"/>
      <c r="L100" s="78"/>
      <c r="M100" s="54"/>
      <c r="N100" s="54"/>
    </row>
    <row r="101" spans="2:14" ht="30" customHeight="1" x14ac:dyDescent="0.2">
      <c r="B101" s="54"/>
      <c r="E101" s="54"/>
      <c r="F101" s="54"/>
      <c r="G101" s="54"/>
      <c r="H101" s="54"/>
      <c r="I101" s="54"/>
      <c r="J101" s="54"/>
      <c r="K101" s="37"/>
      <c r="L101" s="78"/>
      <c r="M101" s="54"/>
      <c r="N101" s="54"/>
    </row>
    <row r="102" spans="2:14" ht="30" customHeight="1" x14ac:dyDescent="0.2">
      <c r="B102" s="54"/>
      <c r="E102" s="54"/>
      <c r="F102" s="54"/>
      <c r="G102" s="54"/>
      <c r="H102" s="54"/>
      <c r="I102" s="54"/>
      <c r="J102" s="54"/>
      <c r="K102" s="37"/>
      <c r="L102" s="78"/>
      <c r="M102" s="54"/>
      <c r="N102" s="54"/>
    </row>
    <row r="103" spans="2:14" ht="30" customHeight="1" x14ac:dyDescent="0.2">
      <c r="B103" s="54"/>
      <c r="E103" s="54"/>
      <c r="F103" s="54"/>
      <c r="G103" s="54"/>
      <c r="H103" s="54"/>
      <c r="I103" s="54"/>
      <c r="J103" s="54"/>
      <c r="K103" s="37"/>
      <c r="L103" s="78"/>
      <c r="M103" s="54"/>
      <c r="N103" s="54"/>
    </row>
    <row r="104" spans="2:14" ht="30" customHeight="1" x14ac:dyDescent="0.2">
      <c r="B104" s="54"/>
      <c r="E104" s="54"/>
      <c r="F104" s="54"/>
      <c r="G104" s="54"/>
      <c r="H104" s="54"/>
      <c r="I104" s="54"/>
      <c r="J104" s="54"/>
      <c r="K104" s="37"/>
      <c r="L104" s="78"/>
      <c r="M104" s="54"/>
      <c r="N104" s="54"/>
    </row>
    <row r="105" spans="2:14" ht="30" customHeight="1" x14ac:dyDescent="0.2">
      <c r="B105" s="54"/>
      <c r="E105" s="54"/>
      <c r="F105" s="54"/>
      <c r="G105" s="54"/>
      <c r="H105" s="54"/>
      <c r="I105" s="54"/>
      <c r="J105" s="54"/>
      <c r="K105" s="37"/>
      <c r="L105" s="78"/>
      <c r="M105" s="54"/>
      <c r="N105" s="54"/>
    </row>
    <row r="106" spans="2:14" ht="30" customHeight="1" x14ac:dyDescent="0.2">
      <c r="B106" s="54"/>
      <c r="E106" s="54"/>
      <c r="F106" s="54"/>
      <c r="G106" s="54"/>
      <c r="H106" s="54"/>
      <c r="I106" s="54"/>
      <c r="J106" s="54"/>
      <c r="K106" s="37"/>
      <c r="L106" s="78"/>
      <c r="M106" s="54"/>
      <c r="N106" s="54"/>
    </row>
    <row r="107" spans="2:14" ht="30" customHeight="1" x14ac:dyDescent="0.2">
      <c r="B107" s="54"/>
      <c r="E107" s="54"/>
      <c r="F107" s="54"/>
      <c r="G107" s="54"/>
      <c r="H107" s="54"/>
      <c r="I107" s="54"/>
      <c r="J107" s="54"/>
      <c r="K107" s="37"/>
      <c r="L107" s="78"/>
      <c r="M107" s="54"/>
      <c r="N107" s="54"/>
    </row>
    <row r="108" spans="2:14" ht="30" customHeight="1" x14ac:dyDescent="0.2">
      <c r="B108" s="54"/>
      <c r="E108" s="54"/>
      <c r="F108" s="54"/>
      <c r="G108" s="54"/>
      <c r="H108" s="54"/>
      <c r="I108" s="54"/>
      <c r="J108" s="54"/>
      <c r="K108" s="37"/>
      <c r="L108" s="78"/>
      <c r="M108" s="54"/>
      <c r="N108" s="54"/>
    </row>
    <row r="109" spans="2:14" ht="30" customHeight="1" x14ac:dyDescent="0.2">
      <c r="B109" s="54"/>
      <c r="E109" s="54"/>
      <c r="F109" s="54"/>
      <c r="G109" s="54"/>
      <c r="H109" s="54"/>
      <c r="I109" s="54"/>
      <c r="J109" s="54"/>
      <c r="K109" s="37"/>
      <c r="L109" s="78"/>
      <c r="M109" s="54"/>
      <c r="N109" s="54"/>
    </row>
    <row r="110" spans="2:14" ht="30" customHeight="1" x14ac:dyDescent="0.2">
      <c r="B110" s="54"/>
      <c r="E110" s="54"/>
      <c r="F110" s="54"/>
      <c r="G110" s="54"/>
      <c r="H110" s="54"/>
      <c r="I110" s="54"/>
      <c r="J110" s="54"/>
      <c r="K110" s="37"/>
      <c r="L110" s="78"/>
      <c r="M110" s="54"/>
      <c r="N110" s="54"/>
    </row>
    <row r="111" spans="2:14" ht="30" customHeight="1" x14ac:dyDescent="0.2">
      <c r="B111" s="54"/>
      <c r="E111" s="54"/>
      <c r="F111" s="54"/>
      <c r="G111" s="54"/>
      <c r="H111" s="54"/>
      <c r="I111" s="54"/>
      <c r="J111" s="54"/>
      <c r="K111" s="37"/>
      <c r="L111" s="78"/>
      <c r="M111" s="54"/>
      <c r="N111" s="54"/>
    </row>
    <row r="112" spans="2:14" ht="30" customHeight="1" x14ac:dyDescent="0.2">
      <c r="B112" s="54"/>
      <c r="E112" s="54"/>
      <c r="F112" s="54"/>
      <c r="G112" s="54"/>
      <c r="H112" s="54"/>
      <c r="I112" s="54"/>
      <c r="J112" s="54"/>
      <c r="K112" s="37"/>
      <c r="L112" s="78"/>
      <c r="M112" s="54"/>
      <c r="N112" s="54"/>
    </row>
    <row r="113" spans="2:14" ht="30" customHeight="1" x14ac:dyDescent="0.2">
      <c r="B113" s="54"/>
      <c r="E113" s="54"/>
      <c r="F113" s="54"/>
      <c r="G113" s="54"/>
      <c r="H113" s="54"/>
      <c r="I113" s="54"/>
      <c r="J113" s="54"/>
      <c r="K113" s="37"/>
      <c r="L113" s="78"/>
      <c r="M113" s="54"/>
      <c r="N113" s="54"/>
    </row>
    <row r="114" spans="2:14" ht="30" customHeight="1" x14ac:dyDescent="0.2">
      <c r="B114" s="54"/>
      <c r="E114" s="54"/>
      <c r="F114" s="54"/>
      <c r="G114" s="54"/>
      <c r="H114" s="54"/>
      <c r="I114" s="54"/>
      <c r="J114" s="54"/>
      <c r="K114" s="37"/>
      <c r="L114" s="78"/>
      <c r="M114" s="54"/>
      <c r="N114" s="54"/>
    </row>
    <row r="115" spans="2:14" ht="30" customHeight="1" x14ac:dyDescent="0.2">
      <c r="B115" s="54"/>
      <c r="E115" s="54"/>
      <c r="F115" s="54"/>
      <c r="G115" s="54"/>
      <c r="H115" s="54"/>
      <c r="I115" s="54"/>
      <c r="J115" s="54"/>
      <c r="K115" s="37"/>
      <c r="L115" s="78"/>
      <c r="M115" s="54"/>
      <c r="N115" s="54"/>
    </row>
    <row r="116" spans="2:14" ht="30" customHeight="1" x14ac:dyDescent="0.2">
      <c r="B116" s="54"/>
      <c r="E116" s="54"/>
      <c r="F116" s="54"/>
      <c r="G116" s="54"/>
      <c r="H116" s="54"/>
      <c r="I116" s="54"/>
      <c r="J116" s="54"/>
      <c r="K116" s="37"/>
      <c r="L116" s="78"/>
      <c r="M116" s="54"/>
      <c r="N116" s="54"/>
    </row>
    <row r="117" spans="2:14" ht="30" customHeight="1" x14ac:dyDescent="0.2">
      <c r="B117" s="54"/>
      <c r="E117" s="54"/>
      <c r="F117" s="54"/>
      <c r="G117" s="54"/>
      <c r="H117" s="54"/>
      <c r="I117" s="54"/>
      <c r="J117" s="54"/>
      <c r="K117" s="37"/>
      <c r="L117" s="78"/>
      <c r="M117" s="54"/>
      <c r="N117" s="54"/>
    </row>
    <row r="118" spans="2:14" ht="30" customHeight="1" x14ac:dyDescent="0.2">
      <c r="B118" s="54"/>
      <c r="E118" s="54"/>
      <c r="F118" s="54"/>
      <c r="G118" s="54"/>
      <c r="H118" s="54"/>
      <c r="I118" s="54"/>
      <c r="J118" s="54"/>
      <c r="K118" s="37"/>
      <c r="L118" s="78"/>
      <c r="M118" s="54"/>
      <c r="N118" s="54"/>
    </row>
    <row r="119" spans="2:14" ht="30" customHeight="1" x14ac:dyDescent="0.2">
      <c r="B119" s="54"/>
      <c r="E119" s="54"/>
      <c r="F119" s="54"/>
      <c r="G119" s="54"/>
      <c r="H119" s="54"/>
      <c r="I119" s="54"/>
      <c r="J119" s="54"/>
      <c r="K119" s="37"/>
      <c r="L119" s="78"/>
      <c r="M119" s="54"/>
      <c r="N119" s="54"/>
    </row>
    <row r="120" spans="2:14" ht="30" customHeight="1" x14ac:dyDescent="0.2">
      <c r="B120" s="54"/>
      <c r="E120" s="54"/>
      <c r="F120" s="54"/>
      <c r="G120" s="54"/>
      <c r="H120" s="54"/>
      <c r="I120" s="54"/>
      <c r="J120" s="54"/>
      <c r="K120" s="37"/>
      <c r="L120" s="78"/>
      <c r="M120" s="54"/>
      <c r="N120" s="54"/>
    </row>
    <row r="121" spans="2:14" ht="30" customHeight="1" x14ac:dyDescent="0.2">
      <c r="B121" s="54"/>
      <c r="E121" s="54"/>
      <c r="F121" s="54"/>
      <c r="G121" s="54"/>
      <c r="H121" s="54"/>
      <c r="I121" s="54"/>
      <c r="J121" s="54"/>
      <c r="K121" s="37"/>
      <c r="L121" s="78"/>
      <c r="M121" s="54"/>
      <c r="N121" s="54"/>
    </row>
    <row r="122" spans="2:14" ht="30" customHeight="1" x14ac:dyDescent="0.2">
      <c r="B122" s="54"/>
      <c r="E122" s="54"/>
      <c r="F122" s="54"/>
      <c r="G122" s="54"/>
      <c r="H122" s="54"/>
      <c r="I122" s="54"/>
      <c r="J122" s="54"/>
      <c r="K122" s="37"/>
      <c r="L122" s="78"/>
      <c r="M122" s="54"/>
      <c r="N122" s="54"/>
    </row>
    <row r="123" spans="2:14" ht="30" customHeight="1" x14ac:dyDescent="0.2">
      <c r="B123" s="54"/>
      <c r="E123" s="54"/>
      <c r="F123" s="54"/>
      <c r="G123" s="54"/>
      <c r="H123" s="54"/>
      <c r="I123" s="54"/>
      <c r="J123" s="54"/>
      <c r="K123" s="37"/>
      <c r="L123" s="78"/>
      <c r="M123" s="54"/>
      <c r="N123" s="54"/>
    </row>
    <row r="124" spans="2:14" ht="30" customHeight="1" x14ac:dyDescent="0.2">
      <c r="B124" s="54"/>
      <c r="E124" s="54"/>
      <c r="F124" s="54"/>
      <c r="G124" s="54"/>
      <c r="H124" s="54"/>
      <c r="I124" s="54"/>
      <c r="J124" s="54"/>
      <c r="K124" s="37"/>
      <c r="L124" s="78"/>
      <c r="M124" s="54"/>
      <c r="N124" s="54"/>
    </row>
    <row r="125" spans="2:14" ht="30" customHeight="1" x14ac:dyDescent="0.2">
      <c r="B125" s="54"/>
      <c r="E125" s="54"/>
      <c r="F125" s="54"/>
      <c r="G125" s="54"/>
      <c r="H125" s="54"/>
      <c r="I125" s="54"/>
      <c r="J125" s="54"/>
      <c r="K125" s="37"/>
      <c r="L125" s="78"/>
      <c r="M125" s="54"/>
      <c r="N125" s="54"/>
    </row>
    <row r="126" spans="2:14" ht="30" customHeight="1" x14ac:dyDescent="0.2">
      <c r="B126" s="54"/>
      <c r="E126" s="54"/>
      <c r="F126" s="54"/>
      <c r="G126" s="54"/>
      <c r="H126" s="54"/>
      <c r="I126" s="54"/>
      <c r="J126" s="54"/>
      <c r="K126" s="37"/>
      <c r="L126" s="78"/>
      <c r="M126" s="54"/>
      <c r="N126" s="54"/>
    </row>
    <row r="127" spans="2:14" ht="30" customHeight="1" x14ac:dyDescent="0.2">
      <c r="B127" s="54"/>
      <c r="E127" s="54"/>
      <c r="F127" s="54"/>
      <c r="G127" s="54"/>
      <c r="H127" s="54"/>
      <c r="I127" s="54"/>
      <c r="J127" s="54"/>
      <c r="K127" s="37"/>
      <c r="L127" s="78"/>
      <c r="M127" s="54"/>
      <c r="N127" s="54"/>
    </row>
    <row r="128" spans="2:14" ht="30" customHeight="1" x14ac:dyDescent="0.2">
      <c r="B128" s="54"/>
      <c r="E128" s="54"/>
      <c r="F128" s="54"/>
      <c r="G128" s="54"/>
      <c r="H128" s="54"/>
      <c r="I128" s="54"/>
      <c r="J128" s="54"/>
      <c r="K128" s="37"/>
      <c r="L128" s="78"/>
      <c r="M128" s="54"/>
      <c r="N128" s="54"/>
    </row>
    <row r="129" spans="2:14" ht="30" customHeight="1" x14ac:dyDescent="0.2">
      <c r="B129" s="54"/>
      <c r="E129" s="54"/>
      <c r="F129" s="54"/>
      <c r="G129" s="54"/>
      <c r="H129" s="54"/>
      <c r="I129" s="54"/>
      <c r="J129" s="54"/>
      <c r="K129" s="37"/>
      <c r="L129" s="78"/>
      <c r="M129" s="54"/>
      <c r="N129" s="54"/>
    </row>
    <row r="130" spans="2:14" ht="30" customHeight="1" x14ac:dyDescent="0.2">
      <c r="B130" s="54"/>
      <c r="E130" s="54"/>
      <c r="F130" s="54"/>
      <c r="G130" s="54"/>
      <c r="H130" s="54"/>
      <c r="I130" s="54"/>
      <c r="J130" s="54"/>
      <c r="K130" s="37"/>
      <c r="L130" s="78"/>
      <c r="M130" s="54"/>
      <c r="N130" s="54"/>
    </row>
    <row r="131" spans="2:14" ht="30" customHeight="1" x14ac:dyDescent="0.2">
      <c r="B131" s="54"/>
      <c r="C131" s="62"/>
      <c r="D131" s="62"/>
      <c r="E131" s="36"/>
      <c r="F131" s="36"/>
      <c r="G131" s="36"/>
      <c r="H131" s="36"/>
      <c r="I131" s="36"/>
      <c r="J131" s="36"/>
      <c r="L131" s="54"/>
      <c r="M131" s="54"/>
      <c r="N131" s="54"/>
    </row>
    <row r="132" spans="2:14" ht="30" customHeight="1" x14ac:dyDescent="0.2">
      <c r="B132" s="54"/>
      <c r="C132" s="62"/>
      <c r="D132" s="62"/>
      <c r="E132" s="36"/>
      <c r="F132" s="36"/>
      <c r="G132" s="36"/>
      <c r="H132" s="36"/>
      <c r="I132" s="36"/>
      <c r="J132" s="36"/>
      <c r="L132" s="54"/>
      <c r="M132" s="54"/>
      <c r="N132" s="54"/>
    </row>
    <row r="133" spans="2:14" ht="30" customHeight="1" x14ac:dyDescent="0.2">
      <c r="B133" s="54"/>
      <c r="C133" s="62"/>
      <c r="D133" s="62"/>
      <c r="E133" s="36"/>
      <c r="F133" s="36"/>
      <c r="G133" s="36"/>
      <c r="H133" s="36"/>
      <c r="I133" s="36"/>
      <c r="J133" s="36"/>
      <c r="L133" s="54"/>
      <c r="M133" s="54"/>
      <c r="N133" s="54"/>
    </row>
    <row r="134" spans="2:14" ht="30" customHeight="1" x14ac:dyDescent="0.2">
      <c r="B134" s="54"/>
      <c r="C134" s="62"/>
      <c r="D134" s="62"/>
      <c r="E134" s="36"/>
      <c r="F134" s="36"/>
      <c r="G134" s="36"/>
      <c r="H134" s="36"/>
      <c r="I134" s="36"/>
      <c r="J134" s="36"/>
      <c r="L134" s="54"/>
      <c r="M134" s="54"/>
      <c r="N134" s="54"/>
    </row>
    <row r="135" spans="2:14" ht="30" customHeight="1" x14ac:dyDescent="0.2">
      <c r="B135" s="54"/>
      <c r="C135" s="62"/>
      <c r="D135" s="62"/>
      <c r="E135" s="36"/>
      <c r="F135" s="36"/>
      <c r="G135" s="36"/>
      <c r="H135" s="36"/>
      <c r="I135" s="36"/>
      <c r="J135" s="36"/>
      <c r="L135" s="54"/>
      <c r="M135" s="54"/>
      <c r="N135" s="54"/>
    </row>
    <row r="136" spans="2:14" ht="30" customHeight="1" x14ac:dyDescent="0.2">
      <c r="B136" s="54"/>
      <c r="C136" s="62"/>
      <c r="D136" s="62"/>
      <c r="E136" s="36"/>
      <c r="F136" s="36"/>
      <c r="G136" s="36"/>
      <c r="H136" s="36"/>
      <c r="I136" s="36"/>
      <c r="J136" s="36"/>
      <c r="L136" s="54"/>
      <c r="M136" s="54"/>
      <c r="N136" s="54"/>
    </row>
    <row r="137" spans="2:14" ht="30" customHeight="1" x14ac:dyDescent="0.2">
      <c r="B137" s="54"/>
      <c r="C137" s="79"/>
      <c r="D137" s="79"/>
      <c r="E137" s="36"/>
      <c r="F137" s="36"/>
      <c r="G137" s="36"/>
      <c r="H137" s="36"/>
      <c r="I137" s="36"/>
      <c r="J137" s="36"/>
      <c r="K137" s="80"/>
      <c r="L137" s="54"/>
      <c r="M137" s="54"/>
      <c r="N137" s="54"/>
    </row>
    <row r="138" spans="2:14" ht="30" customHeight="1" x14ac:dyDescent="0.2">
      <c r="B138" s="54"/>
      <c r="C138" s="79"/>
      <c r="D138" s="79"/>
      <c r="E138" s="36"/>
      <c r="F138" s="36"/>
      <c r="G138" s="36"/>
      <c r="H138" s="36"/>
      <c r="I138" s="36"/>
      <c r="J138" s="36"/>
      <c r="K138" s="80"/>
      <c r="L138" s="54"/>
      <c r="M138" s="54"/>
      <c r="N138" s="54"/>
    </row>
  </sheetData>
  <sheetProtection selectLockedCells="1"/>
  <mergeCells count="4">
    <mergeCell ref="B2:B3"/>
    <mergeCell ref="B4:C4"/>
    <mergeCell ref="C2:L2"/>
    <mergeCell ref="C3:L3"/>
  </mergeCells>
  <pageMargins left="0.70866141732283472" right="0.70866141732283472" top="0.74803149606299213" bottom="0.74803149606299213" header="0.31496062992125984" footer="0.31496062992125984"/>
  <pageSetup paperSize="9" scale="59" orientation="landscape" horizontalDpi="1200" verticalDpi="1200" r:id="rId1"/>
  <headerFooter>
    <oddHeader>&amp;F</oddHeader>
    <oddFooter>Sida &amp;P av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B1:K132"/>
  <sheetViews>
    <sheetView showGridLines="0" zoomScale="80" zoomScaleNormal="80" workbookViewId="0">
      <pane ySplit="4" topLeftCell="A5" activePane="bottomLeft" state="frozen"/>
      <selection activeCell="K10" sqref="K10"/>
      <selection pane="bottomLeft" activeCell="N9" sqref="N9"/>
    </sheetView>
  </sheetViews>
  <sheetFormatPr defaultRowHeight="30" customHeight="1" x14ac:dyDescent="0.2"/>
  <cols>
    <col min="1" max="1" width="2.625" style="54" customWidth="1"/>
    <col min="2" max="2" width="6" style="76" customWidth="1"/>
    <col min="3" max="3" width="33.875" style="82" customWidth="1"/>
    <col min="4" max="4" width="6.375" style="82" customWidth="1"/>
    <col min="5" max="6" width="19.75" style="37" customWidth="1"/>
    <col min="7" max="7" width="17.75" style="37" customWidth="1"/>
    <col min="8" max="10" width="10.625" style="37" customWidth="1"/>
    <col min="11" max="11" width="10.625" style="78" customWidth="1"/>
    <col min="12" max="12" width="10.625" style="54" customWidth="1"/>
    <col min="13" max="13" width="22.625" style="54" customWidth="1"/>
    <col min="14" max="22" width="10.625" style="54" customWidth="1"/>
    <col min="23" max="16384" width="9" style="54"/>
  </cols>
  <sheetData>
    <row r="1" spans="2:11" ht="34.15" customHeight="1" x14ac:dyDescent="0.2">
      <c r="B1" s="49"/>
      <c r="C1" s="50"/>
      <c r="D1" s="50"/>
    </row>
    <row r="2" spans="2:11" s="81" customFormat="1" ht="24" customHeight="1" x14ac:dyDescent="0.2">
      <c r="B2" s="179">
        <v>2</v>
      </c>
      <c r="C2" s="178" t="s">
        <v>1</v>
      </c>
      <c r="D2" s="178"/>
      <c r="E2" s="178"/>
      <c r="F2" s="178"/>
      <c r="G2" s="178"/>
      <c r="H2" s="178"/>
      <c r="I2" s="178"/>
      <c r="J2" s="178"/>
      <c r="K2" s="178"/>
    </row>
    <row r="3" spans="2:11" s="81" customFormat="1" ht="24" customHeight="1" x14ac:dyDescent="0.2">
      <c r="B3" s="189"/>
      <c r="C3" s="175" t="s">
        <v>37</v>
      </c>
      <c r="D3" s="176"/>
      <c r="E3" s="190"/>
      <c r="F3" s="190"/>
      <c r="G3" s="190"/>
      <c r="H3" s="190"/>
      <c r="I3" s="190"/>
      <c r="J3" s="190"/>
      <c r="K3" s="191"/>
    </row>
    <row r="4" spans="2:11" s="59" customFormat="1" ht="147" customHeight="1" thickBot="1" x14ac:dyDescent="0.25">
      <c r="B4" s="192" t="s">
        <v>2</v>
      </c>
      <c r="C4" s="193"/>
      <c r="D4" s="194"/>
      <c r="E4" s="58" t="s">
        <v>45</v>
      </c>
      <c r="F4" s="58" t="s">
        <v>73</v>
      </c>
      <c r="G4" s="58" t="s">
        <v>46</v>
      </c>
      <c r="H4" s="6" t="s">
        <v>74</v>
      </c>
      <c r="I4" s="6" t="s">
        <v>75</v>
      </c>
      <c r="J4" s="6" t="s">
        <v>76</v>
      </c>
      <c r="K4" s="6" t="s">
        <v>77</v>
      </c>
    </row>
    <row r="5" spans="2:11" s="62" customFormat="1" ht="24" customHeight="1" x14ac:dyDescent="0.2">
      <c r="B5" s="127">
        <v>1</v>
      </c>
      <c r="C5" s="141" t="s">
        <v>67</v>
      </c>
      <c r="D5" s="128"/>
      <c r="E5" s="142">
        <v>0.5</v>
      </c>
      <c r="F5" s="142">
        <v>1.5</v>
      </c>
      <c r="G5" s="142">
        <v>0</v>
      </c>
      <c r="H5" s="130">
        <f>SUM(E5:G5)</f>
        <v>2</v>
      </c>
      <c r="I5" s="130">
        <f>SUM(E5:F5)</f>
        <v>2</v>
      </c>
      <c r="J5" s="143">
        <f t="shared" ref="J5:J32" si="0">H5*TimKostLBE</f>
        <v>2010</v>
      </c>
      <c r="K5" s="131">
        <f t="shared" ref="K5:K32" si="1">I5*TimKostLBE</f>
        <v>2010</v>
      </c>
    </row>
    <row r="6" spans="2:11" s="62" customFormat="1" ht="24" customHeight="1" x14ac:dyDescent="0.2">
      <c r="B6" s="132">
        <v>2</v>
      </c>
      <c r="C6" s="139" t="s">
        <v>68</v>
      </c>
      <c r="D6" s="124"/>
      <c r="E6" s="140">
        <v>0.5</v>
      </c>
      <c r="F6" s="140">
        <v>1</v>
      </c>
      <c r="G6" s="140">
        <v>0</v>
      </c>
      <c r="H6" s="126">
        <f>SUM(E6:G6)</f>
        <v>1.5</v>
      </c>
      <c r="I6" s="126">
        <f>SUM(E6:F6)</f>
        <v>1.5</v>
      </c>
      <c r="J6" s="126">
        <f t="shared" si="0"/>
        <v>1507.5</v>
      </c>
      <c r="K6" s="133">
        <f t="shared" si="1"/>
        <v>1507.5</v>
      </c>
    </row>
    <row r="7" spans="2:11" s="62" customFormat="1" ht="24" customHeight="1" x14ac:dyDescent="0.2">
      <c r="B7" s="132">
        <v>3</v>
      </c>
      <c r="C7" s="139" t="s">
        <v>69</v>
      </c>
      <c r="D7" s="124"/>
      <c r="E7" s="140">
        <v>0.5</v>
      </c>
      <c r="F7" s="140">
        <v>0.5</v>
      </c>
      <c r="G7" s="140">
        <v>0</v>
      </c>
      <c r="H7" s="126">
        <f t="shared" ref="H7:H32" si="2">SUM(E7:G7)</f>
        <v>1</v>
      </c>
      <c r="I7" s="126">
        <f t="shared" ref="I7:I32" si="3">SUM(E7:F7)</f>
        <v>1</v>
      </c>
      <c r="J7" s="126">
        <f t="shared" si="0"/>
        <v>1005</v>
      </c>
      <c r="K7" s="133">
        <f t="shared" si="1"/>
        <v>1005</v>
      </c>
    </row>
    <row r="8" spans="2:11" s="62" customFormat="1" ht="24" customHeight="1" x14ac:dyDescent="0.2">
      <c r="B8" s="132">
        <v>4</v>
      </c>
      <c r="C8" s="139" t="s">
        <v>70</v>
      </c>
      <c r="D8" s="124"/>
      <c r="E8" s="140">
        <v>0.5</v>
      </c>
      <c r="F8" s="140">
        <v>1</v>
      </c>
      <c r="G8" s="140">
        <v>0</v>
      </c>
      <c r="H8" s="126">
        <f t="shared" si="2"/>
        <v>1.5</v>
      </c>
      <c r="I8" s="126">
        <f t="shared" si="3"/>
        <v>1.5</v>
      </c>
      <c r="J8" s="126">
        <f t="shared" si="0"/>
        <v>1507.5</v>
      </c>
      <c r="K8" s="133">
        <f t="shared" si="1"/>
        <v>1507.5</v>
      </c>
    </row>
    <row r="9" spans="2:11" s="62" customFormat="1" ht="24" customHeight="1" x14ac:dyDescent="0.2">
      <c r="B9" s="185">
        <v>6</v>
      </c>
      <c r="C9" s="186" t="str">
        <f>'Tillsyn LBE'!C5</f>
        <v>Bensinstation bemannad</v>
      </c>
      <c r="D9" s="124" t="s">
        <v>71</v>
      </c>
      <c r="E9" s="140">
        <v>1</v>
      </c>
      <c r="F9" s="140">
        <v>5</v>
      </c>
      <c r="G9" s="140">
        <v>3.75</v>
      </c>
      <c r="H9" s="126">
        <f t="shared" si="2"/>
        <v>9.75</v>
      </c>
      <c r="I9" s="126">
        <f t="shared" si="3"/>
        <v>6</v>
      </c>
      <c r="J9" s="126">
        <f t="shared" si="0"/>
        <v>9798.75</v>
      </c>
      <c r="K9" s="133">
        <f t="shared" si="1"/>
        <v>6030</v>
      </c>
    </row>
    <row r="10" spans="2:11" s="62" customFormat="1" ht="24" customHeight="1" x14ac:dyDescent="0.2">
      <c r="B10" s="185"/>
      <c r="C10" s="186"/>
      <c r="D10" s="124" t="s">
        <v>72</v>
      </c>
      <c r="E10" s="140">
        <v>0.5</v>
      </c>
      <c r="F10" s="140">
        <v>4</v>
      </c>
      <c r="G10" s="140">
        <v>3.25</v>
      </c>
      <c r="H10" s="126">
        <f t="shared" si="2"/>
        <v>7.75</v>
      </c>
      <c r="I10" s="126">
        <f t="shared" si="3"/>
        <v>4.5</v>
      </c>
      <c r="J10" s="126">
        <f t="shared" si="0"/>
        <v>7788.75</v>
      </c>
      <c r="K10" s="133">
        <f t="shared" si="1"/>
        <v>4522.5</v>
      </c>
    </row>
    <row r="11" spans="2:11" s="62" customFormat="1" ht="24" customHeight="1" x14ac:dyDescent="0.2">
      <c r="B11" s="185">
        <v>7</v>
      </c>
      <c r="C11" s="186" t="str">
        <f>'Tillsyn LBE'!C6</f>
        <v>Bensinstation obemannad</v>
      </c>
      <c r="D11" s="124" t="s">
        <v>71</v>
      </c>
      <c r="E11" s="140">
        <v>1</v>
      </c>
      <c r="F11" s="140">
        <v>4</v>
      </c>
      <c r="G11" s="140">
        <v>3.25</v>
      </c>
      <c r="H11" s="126">
        <f t="shared" si="2"/>
        <v>8.25</v>
      </c>
      <c r="I11" s="126">
        <f t="shared" si="3"/>
        <v>5</v>
      </c>
      <c r="J11" s="126">
        <f t="shared" si="0"/>
        <v>8291.25</v>
      </c>
      <c r="K11" s="133">
        <f t="shared" si="1"/>
        <v>5025</v>
      </c>
    </row>
    <row r="12" spans="2:11" s="62" customFormat="1" ht="24" customHeight="1" x14ac:dyDescent="0.2">
      <c r="B12" s="185"/>
      <c r="C12" s="186"/>
      <c r="D12" s="124" t="s">
        <v>72</v>
      </c>
      <c r="E12" s="140">
        <v>0.5</v>
      </c>
      <c r="F12" s="140">
        <v>3.5</v>
      </c>
      <c r="G12" s="140">
        <v>3.25</v>
      </c>
      <c r="H12" s="126">
        <f t="shared" si="2"/>
        <v>7.25</v>
      </c>
      <c r="I12" s="126">
        <f t="shared" si="3"/>
        <v>4</v>
      </c>
      <c r="J12" s="126">
        <f t="shared" si="0"/>
        <v>7286.25</v>
      </c>
      <c r="K12" s="133">
        <f t="shared" si="1"/>
        <v>4020</v>
      </c>
    </row>
    <row r="13" spans="2:11" s="62" customFormat="1" ht="24" customHeight="1" x14ac:dyDescent="0.2">
      <c r="B13" s="185">
        <v>8</v>
      </c>
      <c r="C13" s="186" t="str">
        <f>'Tillsyn LBE'!C7</f>
        <v>Fordonsgasstation</v>
      </c>
      <c r="D13" s="124" t="s">
        <v>71</v>
      </c>
      <c r="E13" s="140">
        <v>1</v>
      </c>
      <c r="F13" s="140">
        <v>5</v>
      </c>
      <c r="G13" s="140">
        <v>2.75</v>
      </c>
      <c r="H13" s="126">
        <f t="shared" si="2"/>
        <v>8.75</v>
      </c>
      <c r="I13" s="126">
        <f t="shared" si="3"/>
        <v>6</v>
      </c>
      <c r="J13" s="126">
        <f t="shared" si="0"/>
        <v>8793.75</v>
      </c>
      <c r="K13" s="133">
        <f t="shared" si="1"/>
        <v>6030</v>
      </c>
    </row>
    <row r="14" spans="2:11" s="62" customFormat="1" ht="24" customHeight="1" x14ac:dyDescent="0.2">
      <c r="B14" s="185"/>
      <c r="C14" s="186"/>
      <c r="D14" s="124" t="s">
        <v>72</v>
      </c>
      <c r="E14" s="140">
        <v>0.5</v>
      </c>
      <c r="F14" s="140">
        <v>4</v>
      </c>
      <c r="G14" s="140">
        <v>2.75</v>
      </c>
      <c r="H14" s="126">
        <f t="shared" si="2"/>
        <v>7.25</v>
      </c>
      <c r="I14" s="126">
        <f t="shared" si="3"/>
        <v>4.5</v>
      </c>
      <c r="J14" s="126">
        <f t="shared" si="0"/>
        <v>7286.25</v>
      </c>
      <c r="K14" s="133">
        <f t="shared" si="1"/>
        <v>4522.5</v>
      </c>
    </row>
    <row r="15" spans="2:11" s="62" customFormat="1" ht="24" customHeight="1" x14ac:dyDescent="0.2">
      <c r="B15" s="185">
        <v>9</v>
      </c>
      <c r="C15" s="186" t="str">
        <f>'Tillsyn LBE'!C8</f>
        <v xml:space="preserve">Industri mindre hantering (verkstad) </v>
      </c>
      <c r="D15" s="124" t="s">
        <v>71</v>
      </c>
      <c r="E15" s="140">
        <v>1</v>
      </c>
      <c r="F15" s="140">
        <v>5</v>
      </c>
      <c r="G15" s="140">
        <v>2.25</v>
      </c>
      <c r="H15" s="126">
        <f t="shared" si="2"/>
        <v>8.25</v>
      </c>
      <c r="I15" s="126">
        <f t="shared" si="3"/>
        <v>6</v>
      </c>
      <c r="J15" s="126">
        <f t="shared" si="0"/>
        <v>8291.25</v>
      </c>
      <c r="K15" s="133">
        <f t="shared" si="1"/>
        <v>6030</v>
      </c>
    </row>
    <row r="16" spans="2:11" s="62" customFormat="1" ht="24" customHeight="1" x14ac:dyDescent="0.2">
      <c r="B16" s="185"/>
      <c r="C16" s="186"/>
      <c r="D16" s="124" t="s">
        <v>72</v>
      </c>
      <c r="E16" s="140">
        <v>0.5</v>
      </c>
      <c r="F16" s="140">
        <v>4</v>
      </c>
      <c r="G16" s="140">
        <v>2.25</v>
      </c>
      <c r="H16" s="126">
        <f t="shared" si="2"/>
        <v>6.75</v>
      </c>
      <c r="I16" s="126">
        <f t="shared" si="3"/>
        <v>4.5</v>
      </c>
      <c r="J16" s="126">
        <f t="shared" si="0"/>
        <v>6783.75</v>
      </c>
      <c r="K16" s="133">
        <f t="shared" si="1"/>
        <v>4522.5</v>
      </c>
    </row>
    <row r="17" spans="2:11" s="62" customFormat="1" ht="24" customHeight="1" x14ac:dyDescent="0.2">
      <c r="B17" s="185">
        <v>10</v>
      </c>
      <c r="C17" s="186" t="str">
        <f>'Tillsyn LBE'!C9</f>
        <v>Industri större hantering - process</v>
      </c>
      <c r="D17" s="124" t="s">
        <v>71</v>
      </c>
      <c r="E17" s="140">
        <v>1</v>
      </c>
      <c r="F17" s="140">
        <v>8</v>
      </c>
      <c r="G17" s="140">
        <v>3.25</v>
      </c>
      <c r="H17" s="126">
        <f t="shared" si="2"/>
        <v>12.25</v>
      </c>
      <c r="I17" s="126">
        <f t="shared" si="3"/>
        <v>9</v>
      </c>
      <c r="J17" s="126">
        <f t="shared" si="0"/>
        <v>12311.25</v>
      </c>
      <c r="K17" s="133">
        <f t="shared" si="1"/>
        <v>9045</v>
      </c>
    </row>
    <row r="18" spans="2:11" s="62" customFormat="1" ht="24" customHeight="1" x14ac:dyDescent="0.2">
      <c r="B18" s="185"/>
      <c r="C18" s="186"/>
      <c r="D18" s="124" t="s">
        <v>72</v>
      </c>
      <c r="E18" s="140">
        <v>0.5</v>
      </c>
      <c r="F18" s="140">
        <v>7</v>
      </c>
      <c r="G18" s="140">
        <v>3.25</v>
      </c>
      <c r="H18" s="126">
        <f t="shared" si="2"/>
        <v>10.75</v>
      </c>
      <c r="I18" s="126">
        <f t="shared" si="3"/>
        <v>7.5</v>
      </c>
      <c r="J18" s="126">
        <f t="shared" si="0"/>
        <v>10803.75</v>
      </c>
      <c r="K18" s="133">
        <f t="shared" si="1"/>
        <v>7537.5</v>
      </c>
    </row>
    <row r="19" spans="2:11" s="62" customFormat="1" ht="24" customHeight="1" x14ac:dyDescent="0.2">
      <c r="B19" s="185">
        <v>11</v>
      </c>
      <c r="C19" s="186" t="str">
        <f>'Tillsyn LBE'!C10</f>
        <v>Lagerverksamhet</v>
      </c>
      <c r="D19" s="124" t="s">
        <v>71</v>
      </c>
      <c r="E19" s="140">
        <v>1</v>
      </c>
      <c r="F19" s="140">
        <v>5</v>
      </c>
      <c r="G19" s="140">
        <v>2.25</v>
      </c>
      <c r="H19" s="126">
        <f t="shared" si="2"/>
        <v>8.25</v>
      </c>
      <c r="I19" s="126">
        <f t="shared" si="3"/>
        <v>6</v>
      </c>
      <c r="J19" s="126">
        <f t="shared" si="0"/>
        <v>8291.25</v>
      </c>
      <c r="K19" s="133">
        <f t="shared" si="1"/>
        <v>6030</v>
      </c>
    </row>
    <row r="20" spans="2:11" s="62" customFormat="1" ht="24" customHeight="1" x14ac:dyDescent="0.2">
      <c r="B20" s="185"/>
      <c r="C20" s="186"/>
      <c r="D20" s="124" t="s">
        <v>72</v>
      </c>
      <c r="E20" s="140">
        <v>0.5</v>
      </c>
      <c r="F20" s="140">
        <v>4</v>
      </c>
      <c r="G20" s="140">
        <v>2.25</v>
      </c>
      <c r="H20" s="126">
        <f t="shared" si="2"/>
        <v>6.75</v>
      </c>
      <c r="I20" s="126">
        <f t="shared" si="3"/>
        <v>4.5</v>
      </c>
      <c r="J20" s="126">
        <f t="shared" si="0"/>
        <v>6783.75</v>
      </c>
      <c r="K20" s="133">
        <f t="shared" si="1"/>
        <v>4522.5</v>
      </c>
    </row>
    <row r="21" spans="2:11" s="62" customFormat="1" ht="24" customHeight="1" x14ac:dyDescent="0.2">
      <c r="B21" s="185">
        <v>12</v>
      </c>
      <c r="C21" s="186" t="str">
        <f>'Tillsyn LBE'!C11</f>
        <v>Restaurang med gasol</v>
      </c>
      <c r="D21" s="124" t="s">
        <v>71</v>
      </c>
      <c r="E21" s="140">
        <v>1</v>
      </c>
      <c r="F21" s="140">
        <v>4</v>
      </c>
      <c r="G21" s="140">
        <v>2.25</v>
      </c>
      <c r="H21" s="126">
        <f t="shared" si="2"/>
        <v>7.25</v>
      </c>
      <c r="I21" s="126">
        <f t="shared" si="3"/>
        <v>5</v>
      </c>
      <c r="J21" s="126">
        <f t="shared" si="0"/>
        <v>7286.25</v>
      </c>
      <c r="K21" s="133">
        <f t="shared" si="1"/>
        <v>5025</v>
      </c>
    </row>
    <row r="22" spans="2:11" s="62" customFormat="1" ht="24" customHeight="1" x14ac:dyDescent="0.2">
      <c r="B22" s="185"/>
      <c r="C22" s="186"/>
      <c r="D22" s="124" t="s">
        <v>72</v>
      </c>
      <c r="E22" s="140">
        <v>0.5</v>
      </c>
      <c r="F22" s="140">
        <v>3</v>
      </c>
      <c r="G22" s="140">
        <v>2.25</v>
      </c>
      <c r="H22" s="126">
        <f t="shared" si="2"/>
        <v>5.75</v>
      </c>
      <c r="I22" s="126">
        <f t="shared" si="3"/>
        <v>3.5</v>
      </c>
      <c r="J22" s="126">
        <f t="shared" si="0"/>
        <v>5778.75</v>
      </c>
      <c r="K22" s="133">
        <f t="shared" si="1"/>
        <v>3517.5</v>
      </c>
    </row>
    <row r="23" spans="2:11" s="62" customFormat="1" ht="24" customHeight="1" x14ac:dyDescent="0.2">
      <c r="B23" s="185">
        <v>13</v>
      </c>
      <c r="C23" s="186" t="s">
        <v>90</v>
      </c>
      <c r="D23" s="124" t="s">
        <v>71</v>
      </c>
      <c r="E23" s="140">
        <v>1</v>
      </c>
      <c r="F23" s="140">
        <v>5</v>
      </c>
      <c r="G23" s="140">
        <v>2.25</v>
      </c>
      <c r="H23" s="126">
        <f t="shared" si="2"/>
        <v>8.25</v>
      </c>
      <c r="I23" s="126">
        <f t="shared" si="3"/>
        <v>6</v>
      </c>
      <c r="J23" s="126">
        <f t="shared" si="0"/>
        <v>8291.25</v>
      </c>
      <c r="K23" s="133">
        <f t="shared" si="1"/>
        <v>6030</v>
      </c>
    </row>
    <row r="24" spans="2:11" s="62" customFormat="1" ht="24" customHeight="1" x14ac:dyDescent="0.2">
      <c r="B24" s="185"/>
      <c r="C24" s="188"/>
      <c r="D24" s="124" t="s">
        <v>72</v>
      </c>
      <c r="E24" s="140">
        <v>0.5</v>
      </c>
      <c r="F24" s="140">
        <v>4</v>
      </c>
      <c r="G24" s="140">
        <v>2.25</v>
      </c>
      <c r="H24" s="126">
        <f t="shared" si="2"/>
        <v>6.75</v>
      </c>
      <c r="I24" s="126">
        <f t="shared" si="3"/>
        <v>4.5</v>
      </c>
      <c r="J24" s="126">
        <f t="shared" si="0"/>
        <v>6783.75</v>
      </c>
      <c r="K24" s="133">
        <f t="shared" si="1"/>
        <v>4522.5</v>
      </c>
    </row>
    <row r="25" spans="2:11" s="62" customFormat="1" ht="24" customHeight="1" x14ac:dyDescent="0.2">
      <c r="B25" s="185">
        <v>14</v>
      </c>
      <c r="C25" s="186" t="str">
        <f>'Tillsyn LBE'!C13</f>
        <v>Färghandel</v>
      </c>
      <c r="D25" s="124" t="s">
        <v>71</v>
      </c>
      <c r="E25" s="140">
        <v>1</v>
      </c>
      <c r="F25" s="140">
        <v>5</v>
      </c>
      <c r="G25" s="140">
        <v>2.75</v>
      </c>
      <c r="H25" s="126">
        <f t="shared" si="2"/>
        <v>8.75</v>
      </c>
      <c r="I25" s="126">
        <f t="shared" si="3"/>
        <v>6</v>
      </c>
      <c r="J25" s="126">
        <f t="shared" si="0"/>
        <v>8793.75</v>
      </c>
      <c r="K25" s="133">
        <f t="shared" si="1"/>
        <v>6030</v>
      </c>
    </row>
    <row r="26" spans="2:11" s="62" customFormat="1" ht="24" customHeight="1" x14ac:dyDescent="0.2">
      <c r="B26" s="185"/>
      <c r="C26" s="186"/>
      <c r="D26" s="124" t="s">
        <v>72</v>
      </c>
      <c r="E26" s="140">
        <v>0.5</v>
      </c>
      <c r="F26" s="140">
        <v>4</v>
      </c>
      <c r="G26" s="140">
        <v>2.75</v>
      </c>
      <c r="H26" s="126">
        <f t="shared" si="2"/>
        <v>7.25</v>
      </c>
      <c r="I26" s="126">
        <f t="shared" si="3"/>
        <v>4.5</v>
      </c>
      <c r="J26" s="126">
        <f t="shared" si="0"/>
        <v>7286.25</v>
      </c>
      <c r="K26" s="133">
        <f t="shared" si="1"/>
        <v>4522.5</v>
      </c>
    </row>
    <row r="27" spans="2:11" s="62" customFormat="1" ht="24" customHeight="1" x14ac:dyDescent="0.2">
      <c r="B27" s="185">
        <v>15</v>
      </c>
      <c r="C27" s="186" t="str">
        <f>'Tillsyn LBE'!C15</f>
        <v>Fyrverkeriförsäljning</v>
      </c>
      <c r="D27" s="124" t="s">
        <v>71</v>
      </c>
      <c r="E27" s="140">
        <v>1</v>
      </c>
      <c r="F27" s="140">
        <v>4</v>
      </c>
      <c r="G27" s="140">
        <v>1.75</v>
      </c>
      <c r="H27" s="126">
        <f t="shared" si="2"/>
        <v>6.75</v>
      </c>
      <c r="I27" s="126">
        <f t="shared" si="3"/>
        <v>5</v>
      </c>
      <c r="J27" s="126">
        <f t="shared" si="0"/>
        <v>6783.75</v>
      </c>
      <c r="K27" s="133">
        <f t="shared" si="1"/>
        <v>5025</v>
      </c>
    </row>
    <row r="28" spans="2:11" s="62" customFormat="1" ht="24" customHeight="1" x14ac:dyDescent="0.2">
      <c r="B28" s="185"/>
      <c r="C28" s="186"/>
      <c r="D28" s="124" t="s">
        <v>72</v>
      </c>
      <c r="E28" s="140">
        <v>0.5</v>
      </c>
      <c r="F28" s="140">
        <v>3.5</v>
      </c>
      <c r="G28" s="140">
        <v>1.25</v>
      </c>
      <c r="H28" s="126">
        <f t="shared" si="2"/>
        <v>5.25</v>
      </c>
      <c r="I28" s="126">
        <f t="shared" si="3"/>
        <v>4</v>
      </c>
      <c r="J28" s="126">
        <f t="shared" si="0"/>
        <v>5276.25</v>
      </c>
      <c r="K28" s="133">
        <f t="shared" si="1"/>
        <v>4020</v>
      </c>
    </row>
    <row r="29" spans="2:11" s="62" customFormat="1" ht="24" customHeight="1" x14ac:dyDescent="0.2">
      <c r="B29" s="185">
        <v>16</v>
      </c>
      <c r="C29" s="186" t="str">
        <f>'Tillsyn LBE'!C16</f>
        <v>Förvaring av explosiv vara mindre omfattning &lt; 60 kg</v>
      </c>
      <c r="D29" s="124" t="s">
        <v>71</v>
      </c>
      <c r="E29" s="140">
        <v>1</v>
      </c>
      <c r="F29" s="140">
        <v>3</v>
      </c>
      <c r="G29" s="140">
        <v>1.75</v>
      </c>
      <c r="H29" s="126">
        <f t="shared" si="2"/>
        <v>5.75</v>
      </c>
      <c r="I29" s="126">
        <f t="shared" si="3"/>
        <v>4</v>
      </c>
      <c r="J29" s="126">
        <f t="shared" si="0"/>
        <v>5778.75</v>
      </c>
      <c r="K29" s="133">
        <f t="shared" si="1"/>
        <v>4020</v>
      </c>
    </row>
    <row r="30" spans="2:11" s="62" customFormat="1" ht="24" customHeight="1" x14ac:dyDescent="0.2">
      <c r="B30" s="185"/>
      <c r="C30" s="186"/>
      <c r="D30" s="124" t="s">
        <v>72</v>
      </c>
      <c r="E30" s="140">
        <v>0.5</v>
      </c>
      <c r="F30" s="140">
        <v>2.5</v>
      </c>
      <c r="G30" s="140">
        <v>1.25</v>
      </c>
      <c r="H30" s="126">
        <f t="shared" si="2"/>
        <v>4.25</v>
      </c>
      <c r="I30" s="126">
        <f t="shared" si="3"/>
        <v>3</v>
      </c>
      <c r="J30" s="126">
        <f t="shared" si="0"/>
        <v>4271.25</v>
      </c>
      <c r="K30" s="133">
        <f t="shared" si="1"/>
        <v>3015</v>
      </c>
    </row>
    <row r="31" spans="2:11" s="62" customFormat="1" ht="24" customHeight="1" x14ac:dyDescent="0.2">
      <c r="B31" s="185">
        <v>17</v>
      </c>
      <c r="C31" s="186" t="str">
        <f>'Tillsyn LBE'!C17</f>
        <v>Förvaring av explosiv vara större omfattning ≥60 kg</v>
      </c>
      <c r="D31" s="124" t="s">
        <v>71</v>
      </c>
      <c r="E31" s="140">
        <v>1</v>
      </c>
      <c r="F31" s="140">
        <v>5</v>
      </c>
      <c r="G31" s="140">
        <v>2.75</v>
      </c>
      <c r="H31" s="126">
        <f t="shared" si="2"/>
        <v>8.75</v>
      </c>
      <c r="I31" s="126">
        <f t="shared" si="3"/>
        <v>6</v>
      </c>
      <c r="J31" s="126">
        <f t="shared" si="0"/>
        <v>8793.75</v>
      </c>
      <c r="K31" s="133">
        <f t="shared" si="1"/>
        <v>6030</v>
      </c>
    </row>
    <row r="32" spans="2:11" ht="24" customHeight="1" thickBot="1" x14ac:dyDescent="0.25">
      <c r="B32" s="185"/>
      <c r="C32" s="187"/>
      <c r="D32" s="135" t="s">
        <v>72</v>
      </c>
      <c r="E32" s="144">
        <v>0.5</v>
      </c>
      <c r="F32" s="144">
        <v>4</v>
      </c>
      <c r="G32" s="144">
        <v>2.25</v>
      </c>
      <c r="H32" s="137">
        <f t="shared" si="2"/>
        <v>6.75</v>
      </c>
      <c r="I32" s="137">
        <f t="shared" si="3"/>
        <v>4.5</v>
      </c>
      <c r="J32" s="137">
        <f t="shared" si="0"/>
        <v>6783.75</v>
      </c>
      <c r="K32" s="138">
        <f t="shared" si="1"/>
        <v>4522.5</v>
      </c>
    </row>
    <row r="33" ht="24" customHeight="1" x14ac:dyDescent="0.2"/>
    <row r="34" ht="24" customHeight="1" x14ac:dyDescent="0.2"/>
    <row r="35" ht="24" customHeight="1" x14ac:dyDescent="0.2"/>
    <row r="36" ht="24" customHeight="1" x14ac:dyDescent="0.2"/>
    <row r="37" ht="24" customHeight="1" x14ac:dyDescent="0.2"/>
    <row r="38" ht="24" customHeight="1" x14ac:dyDescent="0.2"/>
    <row r="39" ht="24" customHeight="1" x14ac:dyDescent="0.2"/>
    <row r="40" ht="24" customHeight="1" x14ac:dyDescent="0.2"/>
    <row r="41" ht="24" customHeight="1" x14ac:dyDescent="0.2"/>
    <row r="42" ht="24" customHeight="1" x14ac:dyDescent="0.2"/>
    <row r="43" ht="24" customHeight="1" x14ac:dyDescent="0.2"/>
    <row r="44" ht="24" customHeight="1" x14ac:dyDescent="0.2"/>
    <row r="45" ht="24" customHeight="1" x14ac:dyDescent="0.2"/>
    <row r="46" ht="24" customHeight="1" x14ac:dyDescent="0.2"/>
    <row r="47" ht="24" customHeight="1" x14ac:dyDescent="0.2"/>
    <row r="48"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spans="3:7" ht="24" customHeight="1" x14ac:dyDescent="0.2"/>
    <row r="114" spans="3:7" ht="24" customHeight="1" x14ac:dyDescent="0.2"/>
    <row r="115" spans="3:7" ht="24" customHeight="1" x14ac:dyDescent="0.2"/>
    <row r="116" spans="3:7" ht="24" customHeight="1" x14ac:dyDescent="0.2"/>
    <row r="117" spans="3:7" ht="24" customHeight="1" x14ac:dyDescent="0.2"/>
    <row r="118" spans="3:7" ht="24" customHeight="1" x14ac:dyDescent="0.2"/>
    <row r="119" spans="3:7" ht="24" customHeight="1" x14ac:dyDescent="0.2"/>
    <row r="125" spans="3:7" ht="30" customHeight="1" x14ac:dyDescent="0.2">
      <c r="C125" s="69"/>
      <c r="D125" s="69"/>
      <c r="E125" s="36"/>
      <c r="F125" s="36"/>
      <c r="G125" s="36"/>
    </row>
    <row r="126" spans="3:7" ht="30" customHeight="1" x14ac:dyDescent="0.2">
      <c r="C126" s="69"/>
      <c r="D126" s="69"/>
      <c r="E126" s="36"/>
      <c r="F126" s="36"/>
      <c r="G126" s="36"/>
    </row>
    <row r="127" spans="3:7" ht="30" customHeight="1" x14ac:dyDescent="0.2">
      <c r="C127" s="69"/>
      <c r="D127" s="69"/>
      <c r="E127" s="36"/>
      <c r="F127" s="36"/>
      <c r="G127" s="36"/>
    </row>
    <row r="128" spans="3:7" ht="30" customHeight="1" x14ac:dyDescent="0.2">
      <c r="C128" s="69"/>
      <c r="D128" s="69"/>
      <c r="E128" s="36"/>
      <c r="F128" s="36"/>
      <c r="G128" s="36"/>
    </row>
    <row r="129" spans="3:7" ht="30" customHeight="1" x14ac:dyDescent="0.2">
      <c r="C129" s="69"/>
      <c r="D129" s="69"/>
      <c r="E129" s="36"/>
      <c r="F129" s="36"/>
      <c r="G129" s="36"/>
    </row>
    <row r="130" spans="3:7" ht="30" customHeight="1" x14ac:dyDescent="0.2">
      <c r="C130" s="69"/>
      <c r="D130" s="69"/>
      <c r="E130" s="36"/>
      <c r="F130" s="36"/>
      <c r="G130" s="36"/>
    </row>
    <row r="131" spans="3:7" ht="30" customHeight="1" x14ac:dyDescent="0.2">
      <c r="C131" s="83"/>
      <c r="D131" s="83"/>
      <c r="E131" s="36"/>
      <c r="F131" s="36"/>
      <c r="G131" s="36"/>
    </row>
    <row r="132" spans="3:7" ht="30" customHeight="1" x14ac:dyDescent="0.2">
      <c r="C132" s="83"/>
      <c r="D132" s="83"/>
      <c r="E132" s="36"/>
      <c r="F132" s="36"/>
      <c r="G132" s="36"/>
    </row>
  </sheetData>
  <sheetProtection selectLockedCells="1"/>
  <mergeCells count="28">
    <mergeCell ref="B2:B3"/>
    <mergeCell ref="C2:K2"/>
    <mergeCell ref="C3:K3"/>
    <mergeCell ref="C9:C10"/>
    <mergeCell ref="B4:D4"/>
    <mergeCell ref="C29:C30"/>
    <mergeCell ref="C11:C12"/>
    <mergeCell ref="C13:C14"/>
    <mergeCell ref="C15:C16"/>
    <mergeCell ref="C17:C18"/>
    <mergeCell ref="C19:C20"/>
    <mergeCell ref="C23:C24"/>
    <mergeCell ref="B23:B24"/>
    <mergeCell ref="C31:C32"/>
    <mergeCell ref="B9:B10"/>
    <mergeCell ref="B11:B12"/>
    <mergeCell ref="B13:B14"/>
    <mergeCell ref="B15:B16"/>
    <mergeCell ref="B17:B18"/>
    <mergeCell ref="B19:B20"/>
    <mergeCell ref="B21:B22"/>
    <mergeCell ref="B25:B26"/>
    <mergeCell ref="B27:B28"/>
    <mergeCell ref="B29:B30"/>
    <mergeCell ref="B31:B32"/>
    <mergeCell ref="C21:C22"/>
    <mergeCell ref="C25:C26"/>
    <mergeCell ref="C27:C28"/>
  </mergeCells>
  <pageMargins left="0.23622047244094491" right="0.23622047244094491" top="0.74803149606299213" bottom="0.74803149606299213" header="0.31496062992125984" footer="0.31496062992125984"/>
  <pageSetup paperSize="9" scale="88" fitToHeight="0" orientation="landscape" r:id="rId1"/>
  <headerFooter>
    <oddHeader>&amp;F</oddHeader>
    <oddFooter>Sida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7</vt:i4>
      </vt:variant>
    </vt:vector>
  </HeadingPairs>
  <TitlesOfParts>
    <vt:vector size="13" baseType="lpstr">
      <vt:lpstr>Generella uppgifter</vt:lpstr>
      <vt:lpstr>Taxetabeller</vt:lpstr>
      <vt:lpstr>Tillsyn LSO</vt:lpstr>
      <vt:lpstr>Tillsyn LBE</vt:lpstr>
      <vt:lpstr>Samordnad Tillsyn LSO och LBE</vt:lpstr>
      <vt:lpstr>Tillstånd LBE</vt:lpstr>
      <vt:lpstr>TimKostLBE</vt:lpstr>
      <vt:lpstr>TimKostLSO</vt:lpstr>
      <vt:lpstr>'Generella uppgifter'!Utskriftsområde</vt:lpstr>
      <vt:lpstr>'Tillstånd LBE'!Utskriftsområde</vt:lpstr>
      <vt:lpstr>'Tillsyn LBE'!Utskriftsområde</vt:lpstr>
      <vt:lpstr>'Tillsyn LSO'!Utskriftsområde</vt:lpstr>
      <vt:lpstr>Taxetabeller!Utskriftsrubriker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Isacsson</dc:creator>
  <cp:lastModifiedBy>Jenny Andersson</cp:lastModifiedBy>
  <cp:lastPrinted>2019-09-19T13:57:50Z</cp:lastPrinted>
  <dcterms:created xsi:type="dcterms:W3CDTF">2013-11-07T08:45:51Z</dcterms:created>
  <dcterms:modified xsi:type="dcterms:W3CDTF">2021-03-09T10:59:27Z</dcterms:modified>
</cp:coreProperties>
</file>